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Shushunov.SS\Desktop\ДНС Сити\1. Объекты\ОКС 1.4\Формы КП\8.5 Монолитные ж.б. конструкций\"/>
    </mc:Choice>
  </mc:AlternateContent>
  <xr:revisionPtr revIDLastSave="0" documentId="13_ncr:1_{133F29CF-C510-4BA8-BC53-F7784A124EE8}" xr6:coauthVersionLast="45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Форма КП" sheetId="1" r:id="rId1"/>
    <sheet name="ЛСР №1" sheetId="3" r:id="rId2"/>
    <sheet name="Ведомость ДМ" sheetId="5" r:id="rId3"/>
    <sheet name="ГПР" sheetId="8" r:id="rId4"/>
    <sheet name="Замечания-предложения к РД" sheetId="6" r:id="rId5"/>
  </sheets>
  <definedNames>
    <definedName name="_xlnm._FilterDatabase" localSheetId="2" hidden="1">'Ведомость ДМ'!$B$5:$E$5</definedName>
    <definedName name="_xlnm._FilterDatabase" localSheetId="1" hidden="1">'ЛСР №1'!$A$14:$K$57</definedName>
    <definedName name="_xlnm._FilterDatabase" localSheetId="0" hidden="1">'Форма КП'!$A$28:$I$50</definedName>
    <definedName name="_xlnm.Print_Area" localSheetId="2">'Ведомость ДМ'!$A$1:$F$27</definedName>
    <definedName name="_xlnm.Print_Area" localSheetId="0">'Форма КП'!$A$3:$G$83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5" l="1"/>
  <c r="D22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C21" i="5"/>
  <c r="D21" i="5"/>
  <c r="C6" i="5"/>
  <c r="D6" i="5"/>
  <c r="E40" i="1"/>
  <c r="E17" i="5" s="1"/>
  <c r="E41" i="1"/>
  <c r="E18" i="5" s="1"/>
  <c r="E42" i="1"/>
  <c r="E19" i="5" s="1"/>
  <c r="E43" i="1"/>
  <c r="E20" i="5" s="1"/>
  <c r="E44" i="1"/>
  <c r="E21" i="5" s="1"/>
  <c r="E22" i="1"/>
  <c r="G22" i="1" s="1"/>
  <c r="E23" i="1"/>
  <c r="G23" i="1" s="1"/>
  <c r="E24" i="1"/>
  <c r="G24" i="1" s="1"/>
  <c r="E25" i="1"/>
  <c r="G25" i="1" s="1"/>
  <c r="E26" i="1"/>
  <c r="G26" i="1" s="1"/>
  <c r="F22" i="3"/>
  <c r="G22" i="3" s="1"/>
  <c r="H23" i="3"/>
  <c r="J23" i="3" s="1"/>
  <c r="F24" i="3"/>
  <c r="G24" i="3" s="1"/>
  <c r="H25" i="3"/>
  <c r="J25" i="3" s="1"/>
  <c r="F26" i="3"/>
  <c r="G26" i="3" s="1"/>
  <c r="H27" i="3"/>
  <c r="J27" i="3" s="1"/>
  <c r="H28" i="3"/>
  <c r="J28" i="3" s="1"/>
  <c r="H29" i="3"/>
  <c r="J29" i="3" s="1"/>
  <c r="H30" i="3"/>
  <c r="J30" i="3" s="1"/>
  <c r="H31" i="3"/>
  <c r="J31" i="3" s="1"/>
  <c r="H32" i="3"/>
  <c r="J32" i="3" s="1"/>
  <c r="H33" i="3"/>
  <c r="J33" i="3" s="1"/>
  <c r="H34" i="3"/>
  <c r="J34" i="3" s="1"/>
  <c r="H35" i="3"/>
  <c r="J35" i="3" s="1"/>
  <c r="H36" i="3"/>
  <c r="J36" i="3" s="1"/>
  <c r="F37" i="3"/>
  <c r="G37" i="3" s="1"/>
  <c r="H38" i="3"/>
  <c r="J38" i="3" s="1"/>
  <c r="F39" i="3"/>
  <c r="G39" i="3" s="1"/>
  <c r="H40" i="3"/>
  <c r="J40" i="3" s="1"/>
  <c r="H41" i="3"/>
  <c r="J41" i="3" s="1"/>
  <c r="F42" i="3"/>
  <c r="G42" i="3" s="1"/>
  <c r="H43" i="3"/>
  <c r="J43" i="3" s="1"/>
  <c r="F44" i="3"/>
  <c r="G44" i="3" s="1"/>
  <c r="H45" i="3"/>
  <c r="J45" i="3" s="1"/>
  <c r="H46" i="3"/>
  <c r="J46" i="3" s="1"/>
  <c r="F47" i="3"/>
  <c r="G47" i="3" s="1"/>
  <c r="H48" i="3"/>
  <c r="J48" i="3" s="1"/>
  <c r="H49" i="3"/>
  <c r="J49" i="3" s="1"/>
  <c r="F50" i="3"/>
  <c r="G50" i="3" s="1"/>
  <c r="H51" i="3"/>
  <c r="J51" i="3" s="1"/>
  <c r="H21" i="3"/>
  <c r="J21" i="3" s="1"/>
  <c r="F20" i="3"/>
  <c r="K20" i="3" s="1"/>
  <c r="H19" i="3"/>
  <c r="J19" i="3" s="1"/>
  <c r="F18" i="3"/>
  <c r="K18" i="3" s="1"/>
  <c r="J50" i="3" l="1"/>
  <c r="J39" i="3"/>
  <c r="K44" i="3"/>
  <c r="J42" i="3"/>
  <c r="K39" i="3"/>
  <c r="K24" i="3"/>
  <c r="J24" i="3"/>
  <c r="K50" i="3"/>
  <c r="J44" i="3"/>
  <c r="K42" i="3"/>
  <c r="J47" i="3"/>
  <c r="K47" i="3"/>
  <c r="K37" i="3"/>
  <c r="K26" i="3"/>
  <c r="K22" i="3"/>
  <c r="J26" i="3"/>
  <c r="J22" i="3"/>
  <c r="J37" i="3"/>
  <c r="G20" i="3"/>
  <c r="J20" i="3"/>
  <c r="G18" i="3"/>
  <c r="J18" i="3"/>
  <c r="C7" i="5" l="1"/>
  <c r="D7" i="5"/>
  <c r="E68" i="1" l="1"/>
  <c r="A56" i="3" l="1"/>
  <c r="A49" i="1" l="1"/>
  <c r="E30" i="1" l="1"/>
  <c r="E7" i="5" s="1"/>
  <c r="E31" i="1"/>
  <c r="E8" i="5" s="1"/>
  <c r="E32" i="1"/>
  <c r="E9" i="5" s="1"/>
  <c r="E33" i="1"/>
  <c r="E10" i="5" s="1"/>
  <c r="E34" i="1"/>
  <c r="E11" i="5" s="1"/>
  <c r="E35" i="1"/>
  <c r="E12" i="5" s="1"/>
  <c r="E36" i="1"/>
  <c r="E13" i="5" s="1"/>
  <c r="E37" i="1"/>
  <c r="E14" i="5" s="1"/>
  <c r="E38" i="1"/>
  <c r="E15" i="5" s="1"/>
  <c r="E39" i="1"/>
  <c r="E16" i="5" s="1"/>
  <c r="E45" i="1"/>
  <c r="E22" i="5" s="1"/>
  <c r="E29" i="1"/>
  <c r="E6" i="5" s="1"/>
  <c r="G47" i="1" l="1"/>
  <c r="K52" i="3"/>
  <c r="K54" i="3" l="1"/>
  <c r="K55" i="3" s="1"/>
  <c r="E17" i="1"/>
  <c r="E18" i="1"/>
  <c r="E19" i="1"/>
  <c r="E20" i="1"/>
  <c r="E21" i="1"/>
  <c r="E27" i="1"/>
  <c r="G48" i="1" l="1"/>
  <c r="K53" i="3"/>
  <c r="K56" i="3" s="1"/>
  <c r="K57" i="3" l="1"/>
  <c r="G20" i="1"/>
  <c r="G21" i="1"/>
  <c r="G27" i="1"/>
  <c r="G19" i="1" l="1"/>
  <c r="G18" i="1"/>
  <c r="G17" i="1" l="1"/>
  <c r="G46" i="1" s="1"/>
  <c r="G49" i="1" l="1"/>
  <c r="G50" i="1" s="1"/>
</calcChain>
</file>

<file path=xl/sharedStrings.xml><?xml version="1.0" encoding="utf-8"?>
<sst xmlns="http://schemas.openxmlformats.org/spreadsheetml/2006/main" count="340" uniqueCount="191">
  <si>
    <t>№ пп</t>
  </si>
  <si>
    <t>Наименование расценок/матералов</t>
  </si>
  <si>
    <t>Идентификатор СМР/ТМЦ</t>
  </si>
  <si>
    <t>Ед. изм.</t>
  </si>
  <si>
    <t>Общий объем</t>
  </si>
  <si>
    <t>Примечание подрядчика</t>
  </si>
  <si>
    <t>ИТОГО стоимость ТМЦ</t>
  </si>
  <si>
    <t>ИТОГО стоимость СМР</t>
  </si>
  <si>
    <t>Тендерные условия</t>
  </si>
  <si>
    <t>Материалы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</si>
  <si>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</si>
  <si>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</si>
  <si>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</si>
  <si>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</si>
  <si>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</si>
  <si>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</si>
  <si>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на ед.</t>
  </si>
  <si>
    <t>Всего</t>
  </si>
  <si>
    <t>ЛОКАЛЬНЫЙ РЕСУРСНЫЙ СМЕТНЫЙ РАСЧЕТ № 1</t>
  </si>
  <si>
    <t>(наименование работ и затрат, наименование объекта)</t>
  </si>
  <si>
    <t xml:space="preserve">Компенсация НДС на материал при условии применения УСН </t>
  </si>
  <si>
    <t>Итого по сметному расчету</t>
  </si>
  <si>
    <t xml:space="preserve">Стоимость </t>
  </si>
  <si>
    <t>в т.ч стоимость работ по сметному расчету</t>
  </si>
  <si>
    <t>в т.ч стоимость материала по сметному расчету</t>
  </si>
  <si>
    <t>Работы за ед</t>
  </si>
  <si>
    <t>Работы итого</t>
  </si>
  <si>
    <t>Материал за ед</t>
  </si>
  <si>
    <t>Материал итого</t>
  </si>
  <si>
    <t>УТВЕРЖДАЮ:</t>
  </si>
  <si>
    <t>Заказчик</t>
  </si>
  <si>
    <t>м.п.</t>
  </si>
  <si>
    <t>Директор ООО «»</t>
  </si>
  <si>
    <t xml:space="preserve">________________ </t>
  </si>
  <si>
    <t>СОГЛАСОВАНО:</t>
  </si>
  <si>
    <t>Подрядчик</t>
  </si>
  <si>
    <t>Компенсация НДС на ТМЦ при условии применения УСН</t>
  </si>
  <si>
    <t>Стройка:</t>
  </si>
  <si>
    <t>Объект:</t>
  </si>
  <si>
    <t>Статья бюджета:</t>
  </si>
  <si>
    <t>Стоимость, указанная в предложении включает в себя все необходимые затраты на выполнение полного комплекса работ</t>
  </si>
  <si>
    <r>
      <t>Цена на ед. измерения в руб.</t>
    </r>
    <r>
      <rPr>
        <b/>
        <sz val="14"/>
        <color rgb="FFFF0000"/>
        <rFont val="Times New Roman"/>
        <family val="1"/>
        <charset val="204"/>
      </rPr>
      <t xml:space="preserve"> без НДС</t>
    </r>
  </si>
  <si>
    <r>
      <t xml:space="preserve">Твердая договорная стоимость на полный объем в руб. </t>
    </r>
    <r>
      <rPr>
        <b/>
        <sz val="14"/>
        <color rgb="FFFF0000"/>
        <rFont val="Times New Roman"/>
        <family val="1"/>
        <charset val="204"/>
      </rPr>
      <t>без НДС</t>
    </r>
  </si>
  <si>
    <t>Наименование работ:</t>
  </si>
  <si>
    <t>Подрядчик:</t>
  </si>
  <si>
    <t>Заказчик:</t>
  </si>
  <si>
    <t>Ячейки выделенные синим цветом обязательны к заполнению</t>
  </si>
  <si>
    <t>Примечание заказчика</t>
  </si>
  <si>
    <t>Указать релевантный опыт только по специализации тендера</t>
  </si>
  <si>
    <t>Да/Нет</t>
  </si>
  <si>
    <t>Шифр/номер РД</t>
  </si>
  <si>
    <r>
      <t xml:space="preserve">Авансовый платеж </t>
    </r>
    <r>
      <rPr>
        <sz val="12"/>
        <color theme="1"/>
        <rFont val="Times New Roman"/>
        <family val="1"/>
        <charset val="204"/>
      </rPr>
      <t>(Не более 30% от стоимости договора. Аванс предоставляется для целевого исползования, покупка материалов, перебазировка тяжёлой техники и т.п</t>
    </r>
    <r>
      <rPr>
        <b/>
        <sz val="12"/>
        <color theme="1"/>
        <rFont val="Times New Roman"/>
        <family val="1"/>
        <charset val="204"/>
      </rPr>
      <t>.)</t>
    </r>
  </si>
  <si>
    <r>
      <t xml:space="preserve">Срок выполнения работ </t>
    </r>
    <r>
      <rPr>
        <sz val="12"/>
        <color theme="1"/>
        <rFont val="Times New Roman"/>
        <family val="1"/>
        <charset val="204"/>
      </rPr>
      <t>(Календарных дней)</t>
    </r>
  </si>
  <si>
    <r>
      <t xml:space="preserve"> </t>
    </r>
    <r>
      <rPr>
        <b/>
        <sz val="12"/>
        <rFont val="Times New Roman"/>
        <family val="1"/>
        <charset val="204"/>
      </rPr>
      <t>Зачет аванса:</t>
    </r>
    <r>
      <rPr>
        <sz val="12"/>
        <rFont val="Times New Roman"/>
        <family val="1"/>
        <charset val="204"/>
      </rPr>
      <t xml:space="preserve"> 
</t>
    </r>
    <r>
      <rPr>
        <sz val="12"/>
        <color theme="1"/>
        <rFont val="Times New Roman"/>
        <family val="1"/>
        <charset val="204"/>
      </rPr>
      <t xml:space="preserve">1) в 100 % объеме от выполненных работ
2) в 50% объёме от выполненных работ
 </t>
    </r>
    <r>
      <rPr>
        <sz val="12"/>
        <color rgb="FFFF0000"/>
        <rFont val="Times New Roman"/>
        <family val="1"/>
        <charset val="204"/>
      </rPr>
      <t>(выбрать вариант - заполнить)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</si>
  <si>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Указать № _
 Дата выдачи:________</t>
  </si>
  <si>
    <t>ИТР ___ чел., рабочие ___ чел. / ИТР ___ чел., рабочие ___ чел.</t>
  </si>
  <si>
    <t>Да - указать объем работ при котором будет сохранение расценок/Нет</t>
  </si>
  <si>
    <t>Да/Нет
Банк гарант - ___________</t>
  </si>
  <si>
    <t>Директор ООО «» / Индивидуальный предприниматель</t>
  </si>
  <si>
    <t>/</t>
  </si>
  <si>
    <t>МП</t>
  </si>
  <si>
    <t>подпись</t>
  </si>
  <si>
    <t>(расшифровка подписи)</t>
  </si>
  <si>
    <t>Стоимость КП предусматривает все затраты (косвенные и прямые) для выполнения полного комплекса работ/услуг согласно ТЗ, типовой формы договора подряда.</t>
  </si>
  <si>
    <t>Наименование работ</t>
  </si>
  <si>
    <t>Комплексная застройка «ДНС Сити», расположенная по адресу: Приморский край, Надеждинский р-н, п. Новый, в районе ул. Ленина, д.16а</t>
  </si>
  <si>
    <t>Ведомость давальческого материала</t>
  </si>
  <si>
    <t>№</t>
  </si>
  <si>
    <t>Наименование</t>
  </si>
  <si>
    <t>Ед.изм</t>
  </si>
  <si>
    <t>Наименование раздела РД</t>
  </si>
  <si>
    <t>Лист РД</t>
  </si>
  <si>
    <t>Проектное решение</t>
  </si>
  <si>
    <t>Предлагаемое к согласованию решение по замене материалов/оборудования/конструкций</t>
  </si>
  <si>
    <t>Стоимость по РД, руб</t>
  </si>
  <si>
    <t>Предлагаемая стоимость, руб</t>
  </si>
  <si>
    <t>Замечания и предложения к рабочей документации</t>
  </si>
  <si>
    <t>Стоимость КП расчитана на основании приложенной проектной/рабочей документации</t>
  </si>
  <si>
    <r>
      <rPr>
        <b/>
        <sz val="12"/>
        <rFont val="Times New Roman"/>
        <family val="1"/>
        <charset val="204"/>
      </rPr>
      <t xml:space="preserve">В стоимости учтены расходы на услуги по уборке, складированию и вывозу строительных отходов </t>
    </r>
    <r>
      <rPr>
        <b/>
        <sz val="12"/>
        <color indexed="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</si>
  <si>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Численность официально трудоустроенных лиц/ численность, планируемая для реализации тендера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(указать …/….)</t>
    </r>
  </si>
  <si>
    <r>
      <rPr>
        <b/>
        <sz val="12"/>
        <rFont val="Times New Roman"/>
        <family val="1"/>
        <charset val="204"/>
      </rPr>
      <t>Контактное лицо по вопросам участия в тендере</t>
    </r>
    <r>
      <rPr>
        <sz val="12"/>
        <color indexed="2"/>
        <rFont val="Times New Roman"/>
        <family val="1"/>
        <charset val="204"/>
      </rPr>
      <t xml:space="preserve"> (должность, ФИО - полностью, контакты: тел., e-mail)</t>
    </r>
  </si>
  <si>
    <r>
      <rPr>
        <b/>
        <sz val="12"/>
        <rFont val="Times New Roman"/>
        <family val="1"/>
        <charset val="204"/>
      </rPr>
      <t>Генеральный директор предприятия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(ФИО - полностью, контакты: тел., e-mail)</t>
    </r>
  </si>
  <si>
    <t>Да</t>
  </si>
  <si>
    <r>
      <t xml:space="preserve">Готовность к уменьшению объемов работ и сохранению при этом единичных расценок.  </t>
    </r>
    <r>
      <rPr>
        <sz val="12"/>
        <color rgb="FFFF0000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</si>
  <si>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Наличие СРО/ лицензии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 xml:space="preserve">(да/нет)-для тендеров, когда СРО/лицензия необходима. </t>
    </r>
  </si>
  <si>
    <t>60 (Шестьдесят) месяцев</t>
  </si>
  <si>
    <t>Гарантийный срок на выполненные работы по договору с даты подписания последней КС.</t>
  </si>
  <si>
    <r>
      <rPr>
        <b/>
        <sz val="12"/>
        <rFont val="Times New Roman"/>
        <family val="1"/>
        <charset val="204"/>
      </rPr>
      <t>Готовность приступить к работе по гарантийному письму Заказчика о намерениях заключить договор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(да/нет, указать, к каким работам готовы приступить по гарантийному письму до заключения договора)</t>
    </r>
  </si>
  <si>
    <r>
      <rPr>
        <b/>
        <sz val="12"/>
        <rFont val="Times New Roman"/>
        <family val="1"/>
        <charset val="204"/>
      </rPr>
      <t>Банковская гарантия на авансовый платеж</t>
    </r>
    <r>
      <rPr>
        <sz val="12"/>
        <rFont val="Times New Roman"/>
        <family val="1"/>
        <charset val="204"/>
      </rPr>
      <t xml:space="preserve"> (при предоставлении аванса более 2 000 000 руб. с НДС) </t>
    </r>
    <r>
      <rPr>
        <sz val="12"/>
        <color rgb="FFFF0000"/>
        <rFont val="Times New Roman"/>
        <family val="1"/>
        <charset val="204"/>
      </rPr>
      <t>(да/нет) -  указать банк-гарант.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Срок действия банковской гарантии должен быть + 6 месяцев к предполагаемой дате завершения работ по графику производства работ</t>
    </r>
  </si>
  <si>
    <r>
      <t xml:space="preserve">Организация работает с </t>
    </r>
    <r>
      <rPr>
        <sz val="12"/>
        <color rgb="FFFF0000"/>
        <rFont val="Times New Roman"/>
        <family val="1"/>
        <charset val="204"/>
      </rPr>
      <t>НДС 20%/НДС 7%/НДС 5%/без НДС</t>
    </r>
  </si>
  <si>
    <t>Количество рабочих/ИТР*</t>
  </si>
  <si>
    <t>* - минимальное количество людей для производства работ в день</t>
  </si>
  <si>
    <t xml:space="preserve">ООО СЗ "ДНС Сити" 692481, с. Вольно-Надеждинское, Территория ТОР Надеждинская </t>
  </si>
  <si>
    <t>Технический заказчик:</t>
  </si>
  <si>
    <t>ООО "Инвест Строй" 690068, г. Владивосток, пр-т 100 летия Владивостока, 155 корп. 3, оф. 41</t>
  </si>
  <si>
    <t>________________ Сомов Н.Ф.</t>
  </si>
  <si>
    <t>20% от материала при УСН или НДС 5%/7%</t>
  </si>
  <si>
    <t>НДС 20%/НДС 7%/НДС 5%/без НДС от всей суммы СМР и ТМЦ</t>
  </si>
  <si>
    <r>
      <t xml:space="preserve">Опыт реализации аналогичных видов работ за последние 3 года
</t>
    </r>
    <r>
      <rPr>
        <b/>
        <sz val="12"/>
        <color rgb="FFFF0000"/>
        <rFont val="Times New Roman"/>
        <family val="1"/>
        <charset val="204"/>
      </rPr>
      <t>Заказчик:
Контакты заказчика:
Объект:
Сроки выполнения работ:
Предмет договора:</t>
    </r>
  </si>
  <si>
    <t>Длит, дн</t>
  </si>
  <si>
    <t>2025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</si>
  <si>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</si>
  <si>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</si>
  <si>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</si>
  <si>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</si>
  <si>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</si>
  <si>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</si>
  <si>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</si>
  <si>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</si>
  <si>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</si>
  <si>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</si>
  <si>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</si>
  <si>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</si>
  <si>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Материал заказчика</t>
  </si>
  <si>
    <t>ИТОГО КОММЕРЧЕСКОЕ ПРЕДЛОЖЕНИЕ</t>
  </si>
  <si>
    <r>
      <rPr>
        <b/>
        <sz val="16"/>
        <color rgb="FFC00000"/>
        <rFont val="Times New Roman"/>
        <family val="1"/>
        <charset val="204"/>
      </rPr>
      <t xml:space="preserve">Позиции ТМЦ включают в себя стоимость основных материалов и доставку их на объект
Для позиции СМР в расценке необходимо учесть все затраты для выполнения указанного вида работ за исключением материалов выделенных в разделе "Материалы" </t>
    </r>
    <r>
      <rPr>
        <sz val="16"/>
        <color rgb="FFC00000"/>
        <rFont val="Times New Roman"/>
        <family val="1"/>
        <charset val="204"/>
      </rPr>
      <t xml:space="preserve">(заработная плата,эксплуатация машин и механизмов, накладные расходы, сметная прибыль, сопутствующих материалов для выполнения указанных видов работ)
</t>
    </r>
    <r>
      <rPr>
        <b/>
        <sz val="16"/>
        <color rgb="FFC00000"/>
        <rFont val="Times New Roman"/>
        <family val="1"/>
        <charset val="204"/>
      </rPr>
      <t>Расчеты выполнить в соответствии с ведомостью КП и приложенной РД</t>
    </r>
    <r>
      <rPr>
        <sz val="16"/>
        <color rgb="FFC00000"/>
        <rFont val="Times New Roman"/>
        <family val="1"/>
        <charset val="204"/>
      </rPr>
      <t xml:space="preserve">
</t>
    </r>
    <r>
      <rPr>
        <b/>
        <sz val="16"/>
        <color rgb="FFC00000"/>
        <rFont val="Times New Roman"/>
        <family val="1"/>
        <charset val="204"/>
      </rPr>
      <t>Все возникшие предложения по РД указать в отдельной вкладке "Замечания-предложения к РД"</t>
    </r>
  </si>
  <si>
    <t>КОММЕРЧЕСКОЕ ПРЕДЛОЖЕНИЕ ОТ</t>
  </si>
  <si>
    <t>Указать дату составления КП в формате ДД.ММ.ГГГГ</t>
  </si>
  <si>
    <t>м2</t>
  </si>
  <si>
    <t>Расценки на СМР</t>
  </si>
  <si>
    <t>Устройство железобетонного монолитного ростверка и полов по грунту</t>
  </si>
  <si>
    <t>на устройство железобетонного монолитного ростверка и полов по грунту</t>
  </si>
  <si>
    <t>DP-0125-002-КЖ</t>
  </si>
  <si>
    <t>8.5 Монолитные ж.б. конструкций</t>
  </si>
  <si>
    <t>Многоэтажный многоквартирный жилой дом, расположенный на земельных участках с кадастровыми номерами 25:10:011500:2777; 25:10:011500:3545 (ОКС 1.4)</t>
  </si>
  <si>
    <t>Выполнение работ по устройству железобетонного монолитного ростверка и полов по грунту в секциях 1.1 УС - 2.4 УС на объекте "Многоэтажный многоквартирный жилой дом, расположенный на земельных участках с кадастровыми номерами 25:10:011500:2777; 25:10:011500:3545 (ОКС 1.4)"</t>
  </si>
  <si>
    <t>Раздел 1. Устройство монолитных ж.б. конструкций</t>
  </si>
  <si>
    <t>СНБ 8.5-01-01</t>
  </si>
  <si>
    <t>Устройство основания под ростверк
Состав работ: 
1. Подвозка автосамосвалами щебня с выгрузкой в отвал
2. Переброска щебня в котлован
3. Разравниевание щебня в межсвайном пространстве
4. Уплотнение слоя щебня</t>
  </si>
  <si>
    <t>м3</t>
  </si>
  <si>
    <t>М8.5.005</t>
  </si>
  <si>
    <t>Смесь С5</t>
  </si>
  <si>
    <t>СНБ 8.5-01-03</t>
  </si>
  <si>
    <t>Устройство основания под приямок лифтовой шахты
Состав работ: 
1. Подвозка автосамосвалами грунта основания под полы с выгрузкой в отвал на площадке
2. Подача в бадье на участок отсыпки
3. Разравнивание послойно вручную
4. Уплотнение</t>
  </si>
  <si>
    <t>СНБ 8.5-01-02</t>
  </si>
  <si>
    <t>Устройство обратной засыпки основания под полы по грунту
Состав работ: 
1. Подвозка автосамосвалами грунта основания под полы с выгрузкой в отвал на площадке
2. Подача в бадье на участок отсыпки
3. Разравнивание послойно вручную
4. Уплотнение</t>
  </si>
  <si>
    <t>СНБ 8.5-02-01</t>
  </si>
  <si>
    <t>Устройство бетонной подготовки
Состав работ: 
1. Монтаж съёмной опалубки
2. Устройство бетонной подготовки
3. Уход за бетоном
4. Демонтаж опалубки</t>
  </si>
  <si>
    <t>М8.5.003</t>
  </si>
  <si>
    <t>Бетон В7,5</t>
  </si>
  <si>
    <t>СНБ 8.5-02-02</t>
  </si>
  <si>
    <t>Устройство монолитного железобетона: ростверк и приямок лифтовой шахты
Состав работ: 
1. Армирование ростверка и установка закладных деталей
2. Монтаж опалубки ростверка
3. Бетонирование ростверка
4. Уход за бетоном
5. Демонтаж опалубки ростверка
6. Устройство межсекционного деформационного шва из утеплителя толщиной 50 мм</t>
  </si>
  <si>
    <t>М8.5.016</t>
  </si>
  <si>
    <t>Арматура Ø8 А240</t>
  </si>
  <si>
    <t>т</t>
  </si>
  <si>
    <t>М8.5.015</t>
  </si>
  <si>
    <t>М8.5.009</t>
  </si>
  <si>
    <t>Арматура Ø10 А240</t>
  </si>
  <si>
    <t>М8.5.010</t>
  </si>
  <si>
    <t>Арматура Ø10 А500</t>
  </si>
  <si>
    <t>М8.5.011</t>
  </si>
  <si>
    <t>Арматура Ø12 А500</t>
  </si>
  <si>
    <t>М8.5.013</t>
  </si>
  <si>
    <t>Арматура Ø16 А500</t>
  </si>
  <si>
    <t>М8.5.012</t>
  </si>
  <si>
    <t>Арматура Ø14 А500</t>
  </si>
  <si>
    <t>М8.5.014</t>
  </si>
  <si>
    <t>Арматура Ø18 А500</t>
  </si>
  <si>
    <t>М8.5.002</t>
  </si>
  <si>
    <t>Бетон В30</t>
  </si>
  <si>
    <t>М8.5.006</t>
  </si>
  <si>
    <t>Экструзионный пенополистирол (XPS)</t>
  </si>
  <si>
    <t>СНБ 8.5-02-05</t>
  </si>
  <si>
    <t>Утепление полов по грунту
Состав работ: 
1. Раскладка утеплителя</t>
  </si>
  <si>
    <t>М8.5.004</t>
  </si>
  <si>
    <t>Пенополистирол суспензионный (ППС) толщиной 80 мм</t>
  </si>
  <si>
    <t>СНБ 8.5-02-01-1</t>
  </si>
  <si>
    <t>Устройство бетонной подготовки под полы по грунту
Состав работ: 
1. Раскладка пленки по утеплителю
2. Монтаж съёмной опалубки
3. Устройство бетонной подготовки
4. Уход за бетоном
5. Демонтаж опалубки</t>
  </si>
  <si>
    <t>М8.5.008</t>
  </si>
  <si>
    <t>Пленка ПВХ 150-200 мкм</t>
  </si>
  <si>
    <t>СНБ 8.5-02-07</t>
  </si>
  <si>
    <t>Устройство деформационного шва между бетонной подготовкой пола и стеной высотой: 100 мм
Состав работ: 
1. Нарезка утеплителя под размер
2. Раскладка утеплителя</t>
  </si>
  <si>
    <t>СНБ 8.5-02-03</t>
  </si>
  <si>
    <t>Устройство монолитного железобетона: плиты пола
Состав работ: 
1. Армирование монолитной плиты пола и установка закладных деталей
2. Бетонировнаие монолитной плиты пола
3. Уход за бетоном</t>
  </si>
  <si>
    <t>М8.5.017</t>
  </si>
  <si>
    <t>М8.5.001</t>
  </si>
  <si>
    <t>Бетон В20</t>
  </si>
  <si>
    <t>СНБ 8.5-02-08</t>
  </si>
  <si>
    <t>Устройство и герметизация деформационного шва между плитой пола и стеной высотой: 100 мм
Состав работ: 
1. Нарезка утеплителя под размер
2. Раскладка утеплителя
3. Герметизация шва</t>
  </si>
  <si>
    <t>М8.5.007</t>
  </si>
  <si>
    <t>Герметик серый, 600мл</t>
  </si>
  <si>
    <t>шт</t>
  </si>
  <si>
    <t>СНБ 8.5-02-09</t>
  </si>
  <si>
    <t>Устройство температурно-усадочного шва 6 мм.
Состав работ: 
1. Нарезка и герметизация деформационных швов</t>
  </si>
  <si>
    <t>ОКС 1.4</t>
  </si>
  <si>
    <t>Арматура Ø8 А500</t>
  </si>
  <si>
    <t>Арматура стеклопластиковая Ø8</t>
  </si>
  <si>
    <t>м</t>
  </si>
  <si>
    <t>11.11.2025 - 09.04.2026</t>
  </si>
  <si>
    <t>149 календарных дней</t>
  </si>
  <si>
    <t>Директор ООО «Инвест Строй»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</si>
</sst>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[$-F800]dddd\,\ mmmm\ dd\,\ yyyy"/>
    <numFmt numFmtId="166" formatCode="#,##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i/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indexed="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Calibri"/>
      <charset val="204"/>
    </font>
    <font>
      <sz val="4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8" fillId="0" borderId="0"/>
    <xf numFmtId="0" fontId="21" fillId="0" borderId="0"/>
    <xf numFmtId="0" fontId="1" fillId="0" borderId="0"/>
    <xf numFmtId="0" fontId="31" fillId="0" borderId="0"/>
    <xf numFmtId="0" fontId="33" fillId="0" borderId="0"/>
    <xf numFmtId="9" fontId="21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0" xfId="0" applyFont="1"/>
    <xf numFmtId="4" fontId="13" fillId="0" borderId="1" xfId="0" applyNumberFormat="1" applyFont="1" applyBorder="1"/>
    <xf numFmtId="4" fontId="14" fillId="0" borderId="1" xfId="0" applyNumberFormat="1" applyFont="1" applyBorder="1"/>
    <xf numFmtId="4" fontId="3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0" fillId="0" borderId="1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Border="1"/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/>
    <xf numFmtId="0" fontId="3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NumberFormat="1" applyFont="1"/>
    <xf numFmtId="0" fontId="17" fillId="2" borderId="0" xfId="0" applyNumberFormat="1" applyFont="1" applyFill="1"/>
    <xf numFmtId="4" fontId="30" fillId="0" borderId="1" xfId="1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center"/>
    </xf>
    <xf numFmtId="4" fontId="30" fillId="0" borderId="3" xfId="1" applyNumberFormat="1" applyFont="1" applyBorder="1" applyAlignment="1">
      <alignment horizontal="right" vertical="top" wrapText="1"/>
    </xf>
    <xf numFmtId="4" fontId="30" fillId="0" borderId="4" xfId="1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164" fontId="9" fillId="0" borderId="0" xfId="0" applyNumberFormat="1" applyFont="1"/>
    <xf numFmtId="164" fontId="16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/>
    <xf numFmtId="4" fontId="30" fillId="0" borderId="2" xfId="1" applyNumberFormat="1" applyFont="1" applyBorder="1" applyAlignment="1">
      <alignment horizontal="centerContinuous" vertical="top" wrapText="1"/>
    </xf>
    <xf numFmtId="4" fontId="30" fillId="0" borderId="3" xfId="1" applyNumberFormat="1" applyFont="1" applyBorder="1" applyAlignment="1">
      <alignment horizontal="centerContinuous" vertical="top" wrapText="1"/>
    </xf>
    <xf numFmtId="0" fontId="34" fillId="0" borderId="0" xfId="0" applyFont="1"/>
    <xf numFmtId="0" fontId="36" fillId="0" borderId="28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36" fillId="0" borderId="26" xfId="0" applyFont="1" applyBorder="1"/>
    <xf numFmtId="0" fontId="36" fillId="0" borderId="7" xfId="0" applyFont="1" applyBorder="1"/>
    <xf numFmtId="0" fontId="36" fillId="0" borderId="27" xfId="0" applyFont="1" applyBorder="1"/>
    <xf numFmtId="0" fontId="12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0" fontId="36" fillId="0" borderId="19" xfId="0" applyFont="1" applyBorder="1"/>
    <xf numFmtId="0" fontId="36" fillId="0" borderId="1" xfId="0" applyFont="1" applyBorder="1"/>
    <xf numFmtId="0" fontId="36" fillId="0" borderId="20" xfId="0" applyFont="1" applyBorder="1"/>
    <xf numFmtId="0" fontId="12" fillId="0" borderId="6" xfId="0" applyFont="1" applyBorder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36" fillId="0" borderId="33" xfId="0" applyFont="1" applyBorder="1"/>
    <xf numFmtId="0" fontId="36" fillId="0" borderId="6" xfId="0" applyFont="1" applyBorder="1"/>
    <xf numFmtId="0" fontId="36" fillId="0" borderId="32" xfId="0" applyFont="1" applyBorder="1"/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36" fillId="0" borderId="21" xfId="0" applyFont="1" applyBorder="1"/>
    <xf numFmtId="0" fontId="36" fillId="0" borderId="22" xfId="0" applyFont="1" applyBorder="1"/>
    <xf numFmtId="0" fontId="36" fillId="0" borderId="23" xfId="0" applyFont="1" applyBorder="1"/>
    <xf numFmtId="0" fontId="12" fillId="0" borderId="0" xfId="0" applyFont="1"/>
    <xf numFmtId="0" fontId="29" fillId="0" borderId="0" xfId="0" applyFont="1" applyFill="1" applyAlignment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/>
    <xf numFmtId="4" fontId="10" fillId="0" borderId="1" xfId="0" applyNumberFormat="1" applyFont="1" applyBorder="1" applyAlignment="1">
      <alignment horizontal="left" vertical="center"/>
    </xf>
    <xf numFmtId="0" fontId="10" fillId="0" borderId="0" xfId="0" applyFont="1"/>
    <xf numFmtId="0" fontId="40" fillId="0" borderId="0" xfId="0" applyFont="1"/>
    <xf numFmtId="10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40" fillId="0" borderId="0" xfId="0" applyFont="1" applyBorder="1"/>
    <xf numFmtId="49" fontId="41" fillId="0" borderId="0" xfId="0" applyNumberFormat="1" applyFont="1" applyFill="1" applyBorder="1" applyAlignment="1" applyProtection="1">
      <alignment vertical="center" wrapText="1"/>
      <protection locked="0"/>
    </xf>
    <xf numFmtId="4" fontId="43" fillId="0" borderId="7" xfId="1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0" xfId="0" applyNumberFormat="1" applyFont="1"/>
    <xf numFmtId="0" fontId="43" fillId="0" borderId="2" xfId="5" applyNumberFormat="1" applyFont="1" applyFill="1" applyBorder="1" applyAlignment="1" applyProtection="1">
      <alignment horizontal="left" vertical="top"/>
    </xf>
    <xf numFmtId="49" fontId="44" fillId="0" borderId="4" xfId="5" applyNumberFormat="1" applyFont="1" applyFill="1" applyBorder="1" applyAlignment="1" applyProtection="1">
      <alignment horizontal="left" vertical="top" wrapText="1"/>
    </xf>
    <xf numFmtId="0" fontId="45" fillId="0" borderId="4" xfId="5" applyNumberFormat="1" applyFont="1" applyFill="1" applyBorder="1" applyAlignment="1" applyProtection="1">
      <alignment vertical="top" wrapText="1"/>
    </xf>
    <xf numFmtId="49" fontId="45" fillId="0" borderId="4" xfId="5" applyNumberFormat="1" applyFont="1" applyFill="1" applyBorder="1" applyAlignment="1" applyProtection="1">
      <alignment horizontal="center" vertical="top" wrapText="1"/>
    </xf>
    <xf numFmtId="164" fontId="45" fillId="0" borderId="4" xfId="5" applyNumberFormat="1" applyFont="1" applyFill="1" applyBorder="1" applyAlignment="1" applyProtection="1">
      <alignment horizontal="center" vertical="top" wrapText="1"/>
    </xf>
    <xf numFmtId="0" fontId="44" fillId="0" borderId="1" xfId="6" applyNumberFormat="1" applyFont="1" applyFill="1" applyBorder="1" applyAlignment="1" applyProtection="1">
      <alignment horizontal="center" vertical="top" wrapText="1"/>
    </xf>
    <xf numFmtId="49" fontId="44" fillId="0" borderId="1" xfId="6" applyNumberFormat="1" applyFont="1" applyFill="1" applyBorder="1" applyAlignment="1" applyProtection="1">
      <alignment horizontal="left" vertical="top" wrapText="1"/>
    </xf>
    <xf numFmtId="0" fontId="44" fillId="0" borderId="1" xfId="6" applyNumberFormat="1" applyFont="1" applyFill="1" applyBorder="1" applyAlignment="1" applyProtection="1">
      <alignment horizontal="left" vertical="top" wrapText="1"/>
    </xf>
    <xf numFmtId="49" fontId="44" fillId="0" borderId="1" xfId="6" applyNumberFormat="1" applyFont="1" applyFill="1" applyBorder="1" applyAlignment="1" applyProtection="1">
      <alignment horizontal="center" vertical="top" wrapText="1"/>
    </xf>
    <xf numFmtId="2" fontId="44" fillId="0" borderId="1" xfId="6" applyNumberFormat="1" applyFont="1" applyFill="1" applyBorder="1" applyAlignment="1" applyProtection="1">
      <alignment horizontal="center" vertical="top" wrapText="1"/>
    </xf>
    <xf numFmtId="0" fontId="45" fillId="0" borderId="1" xfId="6" applyNumberFormat="1" applyFont="1" applyFill="1" applyBorder="1" applyAlignment="1" applyProtection="1">
      <alignment horizontal="center" vertical="top" wrapText="1"/>
    </xf>
    <xf numFmtId="0" fontId="45" fillId="0" borderId="1" xfId="6" applyNumberFormat="1" applyFont="1" applyFill="1" applyBorder="1" applyAlignment="1" applyProtection="1">
      <alignment horizontal="left" vertical="top" wrapText="1"/>
    </xf>
    <xf numFmtId="49" fontId="45" fillId="0" borderId="1" xfId="6" applyNumberFormat="1" applyFont="1" applyFill="1" applyBorder="1" applyAlignment="1" applyProtection="1">
      <alignment horizontal="center" vertical="top" wrapText="1"/>
    </xf>
    <xf numFmtId="2" fontId="45" fillId="0" borderId="1" xfId="6" applyNumberFormat="1" applyFont="1" applyFill="1" applyBorder="1" applyAlignment="1" applyProtection="1">
      <alignment horizontal="center" vertical="top" wrapText="1"/>
    </xf>
    <xf numFmtId="0" fontId="10" fillId="0" borderId="1" xfId="0" applyFont="1" applyBorder="1" applyAlignment="1">
      <alignment horizontal="left" vertical="center"/>
    </xf>
    <xf numFmtId="164" fontId="45" fillId="0" borderId="1" xfId="6" applyNumberFormat="1" applyFont="1" applyFill="1" applyBorder="1" applyAlignment="1" applyProtection="1">
      <alignment horizontal="center" vertical="top" wrapText="1"/>
    </xf>
    <xf numFmtId="166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49" fontId="23" fillId="0" borderId="1" xfId="3" applyNumberFormat="1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center" vertical="top"/>
    </xf>
    <xf numFmtId="49" fontId="26" fillId="0" borderId="11" xfId="3" applyNumberFormat="1" applyFont="1" applyBorder="1" applyAlignment="1" applyProtection="1">
      <alignment horizontal="center" vertical="center" wrapText="1"/>
    </xf>
    <xf numFmtId="49" fontId="26" fillId="0" borderId="0" xfId="3" applyNumberFormat="1" applyFont="1" applyBorder="1" applyAlignment="1" applyProtection="1">
      <alignment horizontal="right" vertical="center" wrapText="1"/>
    </xf>
    <xf numFmtId="49" fontId="7" fillId="0" borderId="11" xfId="3" applyNumberFormat="1" applyFont="1" applyBorder="1" applyAlignment="1" applyProtection="1">
      <alignment horizontal="left" vertical="center" wrapText="1"/>
    </xf>
    <xf numFmtId="49" fontId="26" fillId="0" borderId="11" xfId="3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23" fillId="0" borderId="14" xfId="3" applyNumberFormat="1" applyFont="1" applyBorder="1" applyAlignment="1" applyProtection="1">
      <alignment horizontal="left" vertical="center" wrapText="1"/>
    </xf>
    <xf numFmtId="49" fontId="23" fillId="0" borderId="15" xfId="3" applyNumberFormat="1" applyFont="1" applyBorder="1" applyAlignment="1" applyProtection="1">
      <alignment horizontal="left" vertical="center" wrapText="1"/>
    </xf>
    <xf numFmtId="49" fontId="20" fillId="0" borderId="14" xfId="3" applyNumberFormat="1" applyFont="1" applyBorder="1" applyAlignment="1" applyProtection="1">
      <alignment horizontal="left" vertical="center" wrapText="1"/>
    </xf>
    <xf numFmtId="0" fontId="20" fillId="0" borderId="4" xfId="0" applyNumberFormat="1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horizontal="center" vertical="center"/>
    </xf>
    <xf numFmtId="49" fontId="23" fillId="0" borderId="12" xfId="3" applyNumberFormat="1" applyFont="1" applyBorder="1" applyAlignment="1" applyProtection="1">
      <alignment horizontal="left" vertical="center" wrapText="1"/>
    </xf>
    <xf numFmtId="49" fontId="23" fillId="0" borderId="13" xfId="3" applyNumberFormat="1" applyFont="1" applyBorder="1" applyAlignment="1" applyProtection="1">
      <alignment horizontal="left" vertical="center" wrapText="1"/>
    </xf>
    <xf numFmtId="49" fontId="20" fillId="0" borderId="1" xfId="3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38" fillId="2" borderId="0" xfId="0" applyFont="1" applyFill="1" applyAlignment="1">
      <alignment horizontal="left"/>
    </xf>
    <xf numFmtId="0" fontId="3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2" fillId="0" borderId="0" xfId="0" applyFont="1" applyAlignment="1">
      <alignment horizontal="center" vertical="top"/>
    </xf>
    <xf numFmtId="0" fontId="6" fillId="0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left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right" vertical="center"/>
    </xf>
    <xf numFmtId="9" fontId="3" fillId="2" borderId="2" xfId="7" applyFont="1" applyFill="1" applyBorder="1" applyAlignment="1">
      <alignment horizontal="center" vertical="center"/>
    </xf>
    <xf numFmtId="9" fontId="3" fillId="2" borderId="4" xfId="7" applyFont="1" applyFill="1" applyBorder="1" applyAlignment="1">
      <alignment horizontal="center" vertical="center"/>
    </xf>
    <xf numFmtId="9" fontId="3" fillId="2" borderId="3" xfId="7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0" fontId="11" fillId="0" borderId="0" xfId="0" applyFont="1" applyFill="1" applyAlignment="1">
      <alignment horizontal="center" wrapText="1"/>
    </xf>
    <xf numFmtId="0" fontId="12" fillId="0" borderId="5" xfId="0" applyFont="1" applyBorder="1" applyAlignment="1">
      <alignment horizontal="center" vertical="top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49" fontId="30" fillId="0" borderId="2" xfId="1" applyNumberFormat="1" applyFont="1" applyFill="1" applyBorder="1" applyAlignment="1" applyProtection="1">
      <alignment horizontal="center" vertical="center" wrapText="1"/>
    </xf>
    <xf numFmtId="49" fontId="30" fillId="0" borderId="4" xfId="1" applyNumberFormat="1" applyFont="1" applyFill="1" applyBorder="1" applyAlignment="1" applyProtection="1">
      <alignment horizontal="center" vertical="center" wrapText="1"/>
    </xf>
    <xf numFmtId="49" fontId="30" fillId="0" borderId="3" xfId="1" applyNumberFormat="1" applyFont="1" applyFill="1" applyBorder="1" applyAlignment="1" applyProtection="1">
      <alignment horizontal="center" vertical="center" wrapText="1"/>
    </xf>
    <xf numFmtId="49" fontId="30" fillId="0" borderId="6" xfId="1" applyNumberFormat="1" applyFont="1" applyFill="1" applyBorder="1" applyAlignment="1" applyProtection="1">
      <alignment horizontal="center" vertical="center" wrapText="1"/>
    </xf>
    <xf numFmtId="49" fontId="30" fillId="0" borderId="8" xfId="1" applyNumberFormat="1" applyFont="1" applyFill="1" applyBorder="1" applyAlignment="1" applyProtection="1">
      <alignment horizontal="center" vertical="center" wrapText="1"/>
    </xf>
    <xf numFmtId="0" fontId="30" fillId="0" borderId="6" xfId="1" applyNumberFormat="1" applyFont="1" applyFill="1" applyBorder="1" applyAlignment="1" applyProtection="1">
      <alignment horizontal="center" vertical="center" wrapText="1"/>
    </xf>
    <xf numFmtId="0" fontId="30" fillId="0" borderId="8" xfId="1" applyNumberFormat="1" applyFont="1" applyFill="1" applyBorder="1" applyAlignment="1" applyProtection="1">
      <alignment horizontal="center" vertical="center" wrapText="1"/>
    </xf>
    <xf numFmtId="49" fontId="30" fillId="0" borderId="9" xfId="1" applyNumberFormat="1" applyFont="1" applyFill="1" applyBorder="1" applyAlignment="1" applyProtection="1">
      <alignment horizontal="center" vertical="center" wrapText="1"/>
    </xf>
    <xf numFmtId="49" fontId="30" fillId="0" borderId="10" xfId="1" applyNumberFormat="1" applyFont="1" applyFill="1" applyBorder="1" applyAlignment="1" applyProtection="1">
      <alignment horizontal="center" vertical="center" wrapText="1"/>
    </xf>
    <xf numFmtId="164" fontId="30" fillId="0" borderId="6" xfId="1" applyNumberFormat="1" applyFont="1" applyFill="1" applyBorder="1" applyAlignment="1" applyProtection="1">
      <alignment horizontal="center" vertical="center" wrapText="1"/>
    </xf>
    <xf numFmtId="164" fontId="30" fillId="0" borderId="8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6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 xr:uid="{F316AD0A-A76D-4B7C-854E-20CC9CC0DADF}"/>
    <cellStyle name="Обычный 3" xfId="2" xr:uid="{BC9CAD33-BFF4-4CE3-850C-AE48BC9A9CEC}"/>
    <cellStyle name="Обычный 4" xfId="3" xr:uid="{53F4C086-CA4C-476B-89CE-2C6B075555AC}"/>
    <cellStyle name="Обычный 4 2" xfId="4" xr:uid="{55EA5F9F-83E0-445A-AB1D-0272F037FC5E}"/>
    <cellStyle name="Обычный 5" xfId="5" xr:uid="{03902C3C-18D5-445C-B845-5BA2D393F9D0}"/>
    <cellStyle name="Обычный 6" xfId="6" xr:uid="{3091D09F-130C-4260-B61E-D6EA66B107D2}"/>
    <cellStyle name="Процентный" xfId="7" builtinId="5"/>
  </cellStyles>
  <dxfs count="1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ont>
        <b val="0"/>
        <i val="0"/>
        <strike val="0"/>
        <color auto="1"/>
      </font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P90"/>
  <sheetViews>
    <sheetView tabSelected="1" view="pageBreakPreview" zoomScale="70" zoomScaleNormal="70" zoomScaleSheetLayoutView="70" zoomScalePageLayoutView="55" workbookViewId="0">
      <selection activeCell="A2" sqref="A2:G2"/>
    </sheetView>
  </sheetViews>
  <sheetFormatPr defaultRowHeight="15" x14ac:dyDescent="0.25"/>
  <cols>
    <col min="1" max="1" width="7.7109375" customWidth="1"/>
    <col min="2" max="2" width="34.140625" customWidth="1"/>
    <col min="3" max="3" width="119.140625" bestFit="1" customWidth="1"/>
    <col min="4" max="4" width="11.28515625" customWidth="1"/>
    <col min="5" max="5" width="18.7109375" bestFit="1" customWidth="1"/>
    <col min="6" max="6" width="32.140625" customWidth="1"/>
    <col min="7" max="7" width="44.7109375" customWidth="1"/>
    <col min="8" max="8" width="77.85546875" style="88" customWidth="1"/>
    <col min="9" max="9" width="61.7109375" customWidth="1"/>
  </cols>
  <sheetData>
    <row r="1" spans="1:9" ht="20.25" x14ac:dyDescent="0.3">
      <c r="A1" s="154" t="s">
        <v>46</v>
      </c>
      <c r="B1" s="154"/>
      <c r="C1" s="154"/>
      <c r="D1" s="154"/>
      <c r="E1" s="154"/>
      <c r="F1" s="154"/>
      <c r="G1" s="154"/>
      <c r="H1" s="79"/>
      <c r="I1" s="79"/>
    </row>
    <row r="2" spans="1:9" ht="112.5" customHeight="1" x14ac:dyDescent="0.25">
      <c r="A2" s="155" t="s">
        <v>115</v>
      </c>
      <c r="B2" s="155"/>
      <c r="C2" s="155"/>
      <c r="D2" s="155"/>
      <c r="E2" s="155"/>
      <c r="F2" s="155"/>
      <c r="G2" s="155"/>
      <c r="H2" s="33" t="s">
        <v>47</v>
      </c>
      <c r="I2" s="33" t="s">
        <v>5</v>
      </c>
    </row>
    <row r="3" spans="1:9" ht="20.25" x14ac:dyDescent="0.3">
      <c r="A3" s="158" t="s">
        <v>116</v>
      </c>
      <c r="B3" s="158"/>
      <c r="C3" s="158"/>
      <c r="D3" s="159"/>
      <c r="E3" s="159"/>
      <c r="F3" s="159"/>
      <c r="G3" s="159"/>
      <c r="H3" s="82" t="s">
        <v>117</v>
      </c>
      <c r="I3" s="3"/>
    </row>
    <row r="4" spans="1:9" ht="41.25" customHeight="1" x14ac:dyDescent="0.25">
      <c r="A4" s="156" t="s">
        <v>125</v>
      </c>
      <c r="B4" s="156"/>
      <c r="C4" s="156"/>
      <c r="D4" s="156"/>
      <c r="E4" s="156"/>
      <c r="F4" s="156"/>
      <c r="G4" s="156"/>
      <c r="H4" s="84"/>
      <c r="I4" s="36"/>
    </row>
    <row r="5" spans="1:9" ht="19.5" x14ac:dyDescent="0.25">
      <c r="A5" s="157" t="s">
        <v>40</v>
      </c>
      <c r="B5" s="157"/>
      <c r="C5" s="157"/>
      <c r="D5" s="157"/>
      <c r="E5" s="157"/>
      <c r="F5" s="157"/>
      <c r="G5" s="157"/>
      <c r="H5" s="84"/>
      <c r="I5" s="36"/>
    </row>
    <row r="6" spans="1:9" ht="18.75" customHeight="1" x14ac:dyDescent="0.25">
      <c r="A6" s="150" t="s">
        <v>45</v>
      </c>
      <c r="B6" s="150"/>
      <c r="C6" s="152" t="s">
        <v>92</v>
      </c>
      <c r="D6" s="152"/>
      <c r="E6" s="152"/>
      <c r="F6" s="152"/>
      <c r="G6" s="152"/>
      <c r="H6" s="84"/>
      <c r="I6" s="36"/>
    </row>
    <row r="7" spans="1:9" ht="18.75" customHeight="1" x14ac:dyDescent="0.25">
      <c r="A7" s="150" t="s">
        <v>93</v>
      </c>
      <c r="B7" s="150"/>
      <c r="C7" s="152" t="s">
        <v>94</v>
      </c>
      <c r="D7" s="152"/>
      <c r="E7" s="152"/>
      <c r="F7" s="152"/>
      <c r="G7" s="152"/>
      <c r="H7" s="84"/>
      <c r="I7" s="36"/>
    </row>
    <row r="8" spans="1:9" ht="18.75" customHeight="1" x14ac:dyDescent="0.25">
      <c r="A8" s="150" t="s">
        <v>44</v>
      </c>
      <c r="B8" s="150"/>
      <c r="C8" s="153"/>
      <c r="D8" s="153"/>
      <c r="E8" s="153"/>
      <c r="F8" s="153"/>
      <c r="G8" s="153"/>
      <c r="H8" s="84"/>
      <c r="I8" s="36"/>
    </row>
    <row r="9" spans="1:9" ht="18.75" customHeight="1" x14ac:dyDescent="0.25">
      <c r="A9" s="150" t="s">
        <v>37</v>
      </c>
      <c r="B9" s="150"/>
      <c r="C9" s="152" t="s">
        <v>65</v>
      </c>
      <c r="D9" s="152"/>
      <c r="E9" s="152"/>
      <c r="F9" s="152"/>
      <c r="G9" s="152"/>
      <c r="H9" s="84"/>
      <c r="I9" s="36"/>
    </row>
    <row r="10" spans="1:9" ht="18.75" customHeight="1" x14ac:dyDescent="0.25">
      <c r="A10" s="150" t="s">
        <v>38</v>
      </c>
      <c r="B10" s="150"/>
      <c r="C10" s="151" t="s">
        <v>124</v>
      </c>
      <c r="D10" s="151"/>
      <c r="E10" s="151"/>
      <c r="F10" s="151"/>
      <c r="G10" s="151"/>
      <c r="H10" s="84"/>
      <c r="I10" s="36"/>
    </row>
    <row r="11" spans="1:9" ht="18.75" customHeight="1" x14ac:dyDescent="0.25">
      <c r="A11" s="150" t="s">
        <v>43</v>
      </c>
      <c r="B11" s="150"/>
      <c r="C11" s="151" t="s">
        <v>120</v>
      </c>
      <c r="D11" s="151"/>
      <c r="E11" s="151"/>
      <c r="F11" s="151"/>
      <c r="G11" s="151"/>
      <c r="H11" s="84"/>
      <c r="I11" s="36"/>
    </row>
    <row r="12" spans="1:9" ht="18.75" x14ac:dyDescent="0.25">
      <c r="A12" s="150" t="s">
        <v>50</v>
      </c>
      <c r="B12" s="150"/>
      <c r="C12" s="151" t="s">
        <v>122</v>
      </c>
      <c r="D12" s="151"/>
      <c r="E12" s="151"/>
      <c r="F12" s="151"/>
      <c r="G12" s="151"/>
      <c r="H12" s="84"/>
      <c r="I12" s="36"/>
    </row>
    <row r="13" spans="1:9" ht="18.75" x14ac:dyDescent="0.25">
      <c r="A13" s="150" t="s">
        <v>39</v>
      </c>
      <c r="B13" s="150"/>
      <c r="C13" s="151" t="s">
        <v>123</v>
      </c>
      <c r="D13" s="151"/>
      <c r="E13" s="151"/>
      <c r="F13" s="151"/>
      <c r="G13" s="151"/>
      <c r="H13" s="84"/>
      <c r="I13" s="36"/>
    </row>
    <row r="14" spans="1:9" ht="15.75" x14ac:dyDescent="0.25">
      <c r="A14" s="170"/>
      <c r="B14" s="170"/>
      <c r="C14" s="170"/>
      <c r="D14" s="170"/>
      <c r="E14" s="170"/>
      <c r="F14" s="170"/>
      <c r="G14" s="170"/>
      <c r="H14" s="84"/>
      <c r="I14" s="36"/>
    </row>
    <row r="15" spans="1:9" ht="39" customHeight="1" x14ac:dyDescent="0.25">
      <c r="A15" s="33" t="s">
        <v>0</v>
      </c>
      <c r="B15" s="33" t="s">
        <v>2</v>
      </c>
      <c r="C15" s="33" t="s">
        <v>1</v>
      </c>
      <c r="D15" s="33" t="s">
        <v>3</v>
      </c>
      <c r="E15" s="33" t="s">
        <v>4</v>
      </c>
      <c r="F15" s="34" t="s">
        <v>41</v>
      </c>
      <c r="G15" s="34" t="s">
        <v>42</v>
      </c>
      <c r="H15" s="84"/>
      <c r="I15" s="36"/>
    </row>
    <row r="16" spans="1:9" ht="15.75" x14ac:dyDescent="0.25">
      <c r="A16" s="40" t="s">
        <v>119</v>
      </c>
      <c r="B16" s="41"/>
      <c r="C16" s="41"/>
      <c r="D16" s="41"/>
      <c r="E16" s="41"/>
      <c r="F16" s="41"/>
      <c r="G16" s="41"/>
      <c r="H16" s="84"/>
      <c r="I16" s="36"/>
    </row>
    <row r="17" spans="1:10" ht="94.5" x14ac:dyDescent="0.25">
      <c r="A17" s="35">
        <v>1</v>
      </c>
      <c r="B17" s="36" t="s">
        <v>127</v>
      </c>
      <c r="C17" s="37" t="s">
        <v>128</v>
      </c>
      <c r="D17" s="35" t="s">
        <v>129</v>
      </c>
      <c r="E17" s="39">
        <f>SUMIF('ЛСР №1'!$B$17:$B$51,B17,'ЛСР №1'!$E$17:$E$51)</f>
        <v>254.58</v>
      </c>
      <c r="F17" s="38"/>
      <c r="G17" s="39">
        <f>F17*E17</f>
        <v>0</v>
      </c>
      <c r="H17" s="84"/>
      <c r="I17" s="36"/>
      <c r="J17" s="1"/>
    </row>
    <row r="18" spans="1:10" ht="94.5" x14ac:dyDescent="0.25">
      <c r="A18" s="2">
        <v>2</v>
      </c>
      <c r="B18" s="3" t="s">
        <v>134</v>
      </c>
      <c r="C18" s="4" t="s">
        <v>135</v>
      </c>
      <c r="D18" s="2" t="s">
        <v>129</v>
      </c>
      <c r="E18" s="5">
        <f>SUMIF('ЛСР №1'!$B$17:$B$51,B18,'ЛСР №1'!$E$17:$E$51)</f>
        <v>827.19</v>
      </c>
      <c r="F18" s="14"/>
      <c r="G18" s="5">
        <f>F18*E18</f>
        <v>0</v>
      </c>
      <c r="H18" s="82"/>
      <c r="I18" s="3"/>
      <c r="J18" s="1"/>
    </row>
    <row r="19" spans="1:10" ht="94.5" x14ac:dyDescent="0.25">
      <c r="A19" s="35">
        <v>3</v>
      </c>
      <c r="B19" s="3" t="s">
        <v>132</v>
      </c>
      <c r="C19" s="4" t="s">
        <v>133</v>
      </c>
      <c r="D19" s="2" t="s">
        <v>129</v>
      </c>
      <c r="E19" s="5">
        <f>SUMIF('ЛСР №1'!$B$17:$B$51,B19,'ЛСР №1'!$E$17:$E$51)</f>
        <v>21.92</v>
      </c>
      <c r="F19" s="38"/>
      <c r="G19" s="5">
        <f>F19*E19</f>
        <v>0</v>
      </c>
      <c r="H19" s="82"/>
      <c r="I19" s="3"/>
      <c r="J19" s="1"/>
    </row>
    <row r="20" spans="1:10" ht="94.5" x14ac:dyDescent="0.25">
      <c r="A20" s="2">
        <v>4</v>
      </c>
      <c r="B20" s="3" t="s">
        <v>136</v>
      </c>
      <c r="C20" s="4" t="s">
        <v>137</v>
      </c>
      <c r="D20" s="2" t="s">
        <v>129</v>
      </c>
      <c r="E20" s="5">
        <f>SUMIF('ЛСР №1'!$B$17:$B$51,B20,'ЛСР №1'!$E$17:$E$51)</f>
        <v>142.46</v>
      </c>
      <c r="F20" s="14"/>
      <c r="G20" s="5">
        <f t="shared" ref="G20:G27" si="0">F20*E20</f>
        <v>0</v>
      </c>
      <c r="H20" s="82"/>
      <c r="I20" s="3"/>
      <c r="J20" s="1"/>
    </row>
    <row r="21" spans="1:10" ht="110.25" x14ac:dyDescent="0.25">
      <c r="A21" s="35">
        <v>5</v>
      </c>
      <c r="B21" s="3" t="s">
        <v>166</v>
      </c>
      <c r="C21" s="4" t="s">
        <v>167</v>
      </c>
      <c r="D21" s="2" t="s">
        <v>129</v>
      </c>
      <c r="E21" s="5">
        <f>SUMIF('ЛСР №1'!$B$17:$B$51,B21,'ЛСР №1'!$E$17:$E$51)</f>
        <v>275.73</v>
      </c>
      <c r="F21" s="38"/>
      <c r="G21" s="5">
        <f t="shared" si="0"/>
        <v>0</v>
      </c>
      <c r="H21" s="82"/>
      <c r="I21" s="3"/>
      <c r="J21" s="1"/>
    </row>
    <row r="22" spans="1:10" ht="126" x14ac:dyDescent="0.25">
      <c r="A22" s="2">
        <v>6</v>
      </c>
      <c r="B22" s="3" t="s">
        <v>140</v>
      </c>
      <c r="C22" s="4" t="s">
        <v>141</v>
      </c>
      <c r="D22" s="2" t="s">
        <v>129</v>
      </c>
      <c r="E22" s="5">
        <f>SUMIF('ЛСР №1'!$B$17:$B$51,B22,'ЛСР №1'!$E$17:$E$51)</f>
        <v>560.1</v>
      </c>
      <c r="F22" s="38"/>
      <c r="G22" s="5">
        <f t="shared" ref="G22:G26" si="1">F22*E22</f>
        <v>0</v>
      </c>
      <c r="H22" s="114"/>
      <c r="I22" s="3"/>
      <c r="J22" s="1"/>
    </row>
    <row r="23" spans="1:10" ht="78.75" x14ac:dyDescent="0.25">
      <c r="A23" s="35">
        <v>7</v>
      </c>
      <c r="B23" s="3" t="s">
        <v>172</v>
      </c>
      <c r="C23" s="4" t="s">
        <v>173</v>
      </c>
      <c r="D23" s="2" t="s">
        <v>129</v>
      </c>
      <c r="E23" s="5">
        <f>SUMIF('ЛСР №1'!$B$17:$B$51,B23,'ЛСР №1'!$E$17:$E$51)</f>
        <v>331.08</v>
      </c>
      <c r="F23" s="38"/>
      <c r="G23" s="5">
        <f t="shared" si="1"/>
        <v>0</v>
      </c>
      <c r="H23" s="114"/>
      <c r="I23" s="3"/>
      <c r="J23" s="1"/>
    </row>
    <row r="24" spans="1:10" ht="47.25" x14ac:dyDescent="0.25">
      <c r="A24" s="2">
        <v>8</v>
      </c>
      <c r="B24" s="3" t="s">
        <v>162</v>
      </c>
      <c r="C24" s="4" t="s">
        <v>163</v>
      </c>
      <c r="D24" s="2" t="s">
        <v>118</v>
      </c>
      <c r="E24" s="5">
        <f>SUMIF('ЛСР №1'!$B$17:$B$51,B24,'ЛСР №1'!$E$17:$E$51)</f>
        <v>2757.3</v>
      </c>
      <c r="F24" s="38"/>
      <c r="G24" s="5">
        <f t="shared" si="1"/>
        <v>0</v>
      </c>
      <c r="H24" s="114"/>
      <c r="I24" s="3"/>
      <c r="J24" s="1"/>
    </row>
    <row r="25" spans="1:10" ht="63" x14ac:dyDescent="0.25">
      <c r="A25" s="35">
        <v>9</v>
      </c>
      <c r="B25" s="3" t="s">
        <v>170</v>
      </c>
      <c r="C25" s="4" t="s">
        <v>171</v>
      </c>
      <c r="D25" s="2" t="s">
        <v>31</v>
      </c>
      <c r="E25" s="5">
        <f>SUMIF('ЛСР №1'!$B$17:$B$51,B25,'ЛСР №1'!$E$17:$E$51)</f>
        <v>2257.77</v>
      </c>
      <c r="F25" s="38"/>
      <c r="G25" s="5">
        <f t="shared" si="1"/>
        <v>0</v>
      </c>
      <c r="H25" s="114"/>
      <c r="I25" s="3"/>
      <c r="J25" s="1"/>
    </row>
    <row r="26" spans="1:10" ht="78.75" x14ac:dyDescent="0.25">
      <c r="A26" s="2">
        <v>10</v>
      </c>
      <c r="B26" s="3" t="s">
        <v>177</v>
      </c>
      <c r="C26" s="4" t="s">
        <v>178</v>
      </c>
      <c r="D26" s="2" t="s">
        <v>31</v>
      </c>
      <c r="E26" s="5">
        <f>SUMIF('ЛСР №1'!$B$17:$B$51,B26,'ЛСР №1'!$E$17:$E$51)</f>
        <v>2257.77</v>
      </c>
      <c r="F26" s="38"/>
      <c r="G26" s="5">
        <f t="shared" si="1"/>
        <v>0</v>
      </c>
      <c r="H26" s="114"/>
      <c r="I26" s="3"/>
      <c r="J26" s="1"/>
    </row>
    <row r="27" spans="1:10" ht="47.25" x14ac:dyDescent="0.25">
      <c r="A27" s="35">
        <v>11</v>
      </c>
      <c r="B27" s="3" t="s">
        <v>182</v>
      </c>
      <c r="C27" s="4" t="s">
        <v>183</v>
      </c>
      <c r="D27" s="2" t="s">
        <v>31</v>
      </c>
      <c r="E27" s="5">
        <f>SUMIF('ЛСР №1'!$B$17:$B$51,B27,'ЛСР №1'!$E$17:$E$51)</f>
        <v>1003.12</v>
      </c>
      <c r="F27" s="14"/>
      <c r="G27" s="5">
        <f t="shared" si="0"/>
        <v>0</v>
      </c>
      <c r="H27" s="82"/>
      <c r="I27" s="3"/>
      <c r="J27" s="1"/>
    </row>
    <row r="28" spans="1:10" ht="15.75" x14ac:dyDescent="0.25">
      <c r="A28" s="40" t="s">
        <v>9</v>
      </c>
      <c r="B28" s="41"/>
      <c r="C28" s="41"/>
      <c r="D28" s="41"/>
      <c r="E28" s="41"/>
      <c r="F28" s="41"/>
      <c r="G28" s="41"/>
      <c r="H28" s="85"/>
      <c r="I28" s="42"/>
    </row>
    <row r="29" spans="1:10" ht="15.75" x14ac:dyDescent="0.25">
      <c r="A29" s="2">
        <v>1</v>
      </c>
      <c r="B29" s="3" t="s">
        <v>175</v>
      </c>
      <c r="C29" s="4" t="s">
        <v>176</v>
      </c>
      <c r="D29" s="2" t="s">
        <v>129</v>
      </c>
      <c r="E29" s="5">
        <f>SUMIF('ЛСР №1'!$B$17:$B$51,B29,'ЛСР №1'!$E$17:$E$51)</f>
        <v>336.05</v>
      </c>
      <c r="F29" s="119" t="s">
        <v>113</v>
      </c>
      <c r="G29" s="120"/>
      <c r="H29" s="86"/>
      <c r="I29" s="30"/>
      <c r="J29" s="1"/>
    </row>
    <row r="30" spans="1:10" ht="15.75" x14ac:dyDescent="0.25">
      <c r="A30" s="2">
        <v>2</v>
      </c>
      <c r="B30" s="3" t="s">
        <v>158</v>
      </c>
      <c r="C30" s="4" t="s">
        <v>159</v>
      </c>
      <c r="D30" s="2" t="s">
        <v>129</v>
      </c>
      <c r="E30" s="5">
        <f>SUMIF('ЛСР №1'!$B$17:$B$51,B30,'ЛСР №1'!$E$17:$E$51)</f>
        <v>568.5</v>
      </c>
      <c r="F30" s="119" t="s">
        <v>113</v>
      </c>
      <c r="G30" s="120"/>
      <c r="H30" s="86"/>
      <c r="I30" s="30"/>
      <c r="J30" s="1"/>
    </row>
    <row r="31" spans="1:10" ht="15.75" x14ac:dyDescent="0.25">
      <c r="A31" s="2">
        <v>3</v>
      </c>
      <c r="B31" s="3" t="s">
        <v>138</v>
      </c>
      <c r="C31" s="4" t="s">
        <v>139</v>
      </c>
      <c r="D31" s="2" t="s">
        <v>129</v>
      </c>
      <c r="E31" s="5">
        <f>SUMIF('ЛСР №1'!$B$17:$B$51,B31,'ЛСР №1'!$E$17:$E$51)</f>
        <v>426.55</v>
      </c>
      <c r="F31" s="119" t="s">
        <v>113</v>
      </c>
      <c r="G31" s="120"/>
      <c r="H31" s="86"/>
      <c r="I31" s="30"/>
      <c r="J31" s="1"/>
    </row>
    <row r="32" spans="1:10" ht="15.75" x14ac:dyDescent="0.25">
      <c r="A32" s="2">
        <v>4</v>
      </c>
      <c r="B32" s="3" t="s">
        <v>164</v>
      </c>
      <c r="C32" s="4" t="s">
        <v>165</v>
      </c>
      <c r="D32" s="2" t="s">
        <v>129</v>
      </c>
      <c r="E32" s="5">
        <f>SUMIF('ЛСР №1'!$B$17:$B$51,B32,'ЛСР №1'!$E$17:$E$51)</f>
        <v>227.2</v>
      </c>
      <c r="F32" s="119" t="s">
        <v>113</v>
      </c>
      <c r="G32" s="120"/>
      <c r="H32" s="86"/>
      <c r="I32" s="30"/>
      <c r="J32" s="1"/>
    </row>
    <row r="33" spans="1:10" ht="15.75" x14ac:dyDescent="0.25">
      <c r="A33" s="2">
        <v>5</v>
      </c>
      <c r="B33" s="3" t="s">
        <v>130</v>
      </c>
      <c r="C33" s="4" t="s">
        <v>131</v>
      </c>
      <c r="D33" s="2" t="s">
        <v>129</v>
      </c>
      <c r="E33" s="5">
        <f>SUMIF('ЛСР №1'!$B$17:$B$51,B33,'ЛСР №1'!$E$17:$E$51)</f>
        <v>1390.65</v>
      </c>
      <c r="F33" s="119" t="s">
        <v>113</v>
      </c>
      <c r="G33" s="120"/>
      <c r="H33" s="86"/>
      <c r="I33" s="30"/>
      <c r="J33" s="1"/>
    </row>
    <row r="34" spans="1:10" ht="15.75" x14ac:dyDescent="0.25">
      <c r="A34" s="2">
        <v>6</v>
      </c>
      <c r="B34" s="3" t="s">
        <v>160</v>
      </c>
      <c r="C34" s="4" t="s">
        <v>161</v>
      </c>
      <c r="D34" s="2" t="s">
        <v>129</v>
      </c>
      <c r="E34" s="5">
        <f>SUMIF('ЛСР №1'!$B$17:$B$51,B34,'ЛСР №1'!$E$17:$E$51)</f>
        <v>15.83</v>
      </c>
      <c r="F34" s="119" t="s">
        <v>113</v>
      </c>
      <c r="G34" s="120"/>
      <c r="H34" s="86"/>
      <c r="I34" s="30"/>
      <c r="J34" s="1"/>
    </row>
    <row r="35" spans="1:10" ht="15.75" x14ac:dyDescent="0.25">
      <c r="A35" s="2">
        <v>7</v>
      </c>
      <c r="B35" s="3" t="s">
        <v>179</v>
      </c>
      <c r="C35" s="4" t="s">
        <v>180</v>
      </c>
      <c r="D35" s="2" t="s">
        <v>181</v>
      </c>
      <c r="E35" s="117">
        <f>SUMIF('ЛСР №1'!$B$17:$B$51,B35,'ЛСР №1'!$E$17:$E$51)</f>
        <v>2061</v>
      </c>
      <c r="F35" s="119" t="s">
        <v>113</v>
      </c>
      <c r="G35" s="120"/>
      <c r="H35" s="86"/>
      <c r="I35" s="30"/>
      <c r="J35" s="1"/>
    </row>
    <row r="36" spans="1:10" ht="15.75" x14ac:dyDescent="0.25">
      <c r="A36" s="2">
        <v>8</v>
      </c>
      <c r="B36" s="3" t="s">
        <v>168</v>
      </c>
      <c r="C36" s="4" t="s">
        <v>169</v>
      </c>
      <c r="D36" s="2" t="s">
        <v>118</v>
      </c>
      <c r="E36" s="5">
        <f>SUMIF('ЛСР №1'!$B$17:$B$51,B36,'ЛСР №1'!$E$17:$E$51)</f>
        <v>3173.65</v>
      </c>
      <c r="F36" s="119" t="s">
        <v>113</v>
      </c>
      <c r="G36" s="120"/>
      <c r="H36" s="86"/>
      <c r="I36" s="30"/>
      <c r="J36" s="1"/>
    </row>
    <row r="37" spans="1:10" ht="15.75" x14ac:dyDescent="0.25">
      <c r="A37" s="2">
        <v>9</v>
      </c>
      <c r="B37" s="3" t="s">
        <v>146</v>
      </c>
      <c r="C37" s="4" t="s">
        <v>147</v>
      </c>
      <c r="D37" s="2" t="s">
        <v>144</v>
      </c>
      <c r="E37" s="116">
        <f>SUMIF('ЛСР №1'!$B$17:$B$51,B37,'ЛСР №1'!$E$17:$E$51)</f>
        <v>32.316000000000003</v>
      </c>
      <c r="F37" s="119" t="s">
        <v>113</v>
      </c>
      <c r="G37" s="120"/>
      <c r="H37" s="86"/>
      <c r="I37" s="30"/>
      <c r="J37" s="1"/>
    </row>
    <row r="38" spans="1:10" ht="15.75" x14ac:dyDescent="0.25">
      <c r="A38" s="2">
        <v>10</v>
      </c>
      <c r="B38" s="3" t="s">
        <v>148</v>
      </c>
      <c r="C38" s="4" t="s">
        <v>149</v>
      </c>
      <c r="D38" s="2" t="s">
        <v>144</v>
      </c>
      <c r="E38" s="116">
        <f>SUMIF('ЛСР №1'!$B$17:$B$51,B38,'ЛСР №1'!$E$17:$E$51)</f>
        <v>6.0000000000000001E-3</v>
      </c>
      <c r="F38" s="119" t="s">
        <v>113</v>
      </c>
      <c r="G38" s="120"/>
      <c r="H38" s="86"/>
      <c r="I38" s="30"/>
      <c r="J38" s="1"/>
    </row>
    <row r="39" spans="1:10" ht="15.75" x14ac:dyDescent="0.25">
      <c r="A39" s="2">
        <v>11</v>
      </c>
      <c r="B39" s="3" t="s">
        <v>150</v>
      </c>
      <c r="C39" s="4" t="s">
        <v>151</v>
      </c>
      <c r="D39" s="2" t="s">
        <v>144</v>
      </c>
      <c r="E39" s="116">
        <f>SUMIF('ЛСР №1'!$B$17:$B$51,B39,'ЛСР №1'!$E$17:$E$51)</f>
        <v>0.47199999999999998</v>
      </c>
      <c r="F39" s="119" t="s">
        <v>113</v>
      </c>
      <c r="G39" s="120"/>
      <c r="H39" s="86"/>
      <c r="I39" s="30"/>
      <c r="J39" s="1"/>
    </row>
    <row r="40" spans="1:10" ht="15.75" x14ac:dyDescent="0.25">
      <c r="A40" s="2">
        <v>12</v>
      </c>
      <c r="B40" s="3" t="s">
        <v>154</v>
      </c>
      <c r="C40" s="4" t="s">
        <v>155</v>
      </c>
      <c r="D40" s="2" t="s">
        <v>144</v>
      </c>
      <c r="E40" s="116">
        <f>SUMIF('ЛСР №1'!$B$17:$B$51,B40,'ЛСР №1'!$E$17:$E$51)</f>
        <v>7.9580000000000002</v>
      </c>
      <c r="F40" s="119" t="s">
        <v>113</v>
      </c>
      <c r="G40" s="120"/>
      <c r="H40" s="86"/>
      <c r="I40" s="30"/>
      <c r="J40" s="1"/>
    </row>
    <row r="41" spans="1:10" ht="15.75" x14ac:dyDescent="0.25">
      <c r="A41" s="2">
        <v>13</v>
      </c>
      <c r="B41" s="3" t="s">
        <v>152</v>
      </c>
      <c r="C41" s="4" t="s">
        <v>153</v>
      </c>
      <c r="D41" s="2" t="s">
        <v>144</v>
      </c>
      <c r="E41" s="116">
        <f>SUMIF('ЛСР №1'!$B$17:$B$51,B41,'ЛСР №1'!$E$17:$E$51)</f>
        <v>0.01</v>
      </c>
      <c r="F41" s="119" t="s">
        <v>113</v>
      </c>
      <c r="G41" s="120"/>
      <c r="H41" s="86"/>
      <c r="I41" s="30"/>
      <c r="J41" s="1"/>
    </row>
    <row r="42" spans="1:10" ht="15.75" x14ac:dyDescent="0.25">
      <c r="A42" s="2">
        <v>14</v>
      </c>
      <c r="B42" s="3" t="s">
        <v>156</v>
      </c>
      <c r="C42" s="4" t="s">
        <v>157</v>
      </c>
      <c r="D42" s="2" t="s">
        <v>144</v>
      </c>
      <c r="E42" s="116">
        <f>SUMIF('ЛСР №1'!$B$17:$B$51,B42,'ЛСР №1'!$E$17:$E$51)</f>
        <v>44.9</v>
      </c>
      <c r="F42" s="119" t="s">
        <v>113</v>
      </c>
      <c r="G42" s="120"/>
      <c r="H42" s="86"/>
      <c r="I42" s="30"/>
      <c r="J42" s="1"/>
    </row>
    <row r="43" spans="1:10" ht="15.75" x14ac:dyDescent="0.25">
      <c r="A43" s="2">
        <v>15</v>
      </c>
      <c r="B43" s="3" t="s">
        <v>145</v>
      </c>
      <c r="C43" s="4" t="s">
        <v>185</v>
      </c>
      <c r="D43" s="2" t="s">
        <v>144</v>
      </c>
      <c r="E43" s="116">
        <f>SUMIF('ЛСР №1'!$B$17:$B$51,B43,'ЛСР №1'!$E$17:$E$51)</f>
        <v>4.3029999999999999</v>
      </c>
      <c r="F43" s="119" t="s">
        <v>113</v>
      </c>
      <c r="G43" s="120"/>
      <c r="H43" s="86"/>
      <c r="I43" s="30"/>
      <c r="J43" s="1"/>
    </row>
    <row r="44" spans="1:10" ht="15.75" x14ac:dyDescent="0.25">
      <c r="A44" s="2">
        <v>16</v>
      </c>
      <c r="B44" s="3" t="s">
        <v>142</v>
      </c>
      <c r="C44" s="4" t="s">
        <v>143</v>
      </c>
      <c r="D44" s="2" t="s">
        <v>144</v>
      </c>
      <c r="E44" s="116">
        <f>SUMIF('ЛСР №1'!$B$17:$B$51,B44,'ЛСР №1'!$E$17:$E$51)</f>
        <v>0.32500000000000001</v>
      </c>
      <c r="F44" s="119" t="s">
        <v>113</v>
      </c>
      <c r="G44" s="120"/>
      <c r="H44" s="86"/>
      <c r="I44" s="30"/>
      <c r="J44" s="1"/>
    </row>
    <row r="45" spans="1:10" ht="15.75" x14ac:dyDescent="0.25">
      <c r="A45" s="2">
        <v>17</v>
      </c>
      <c r="B45" s="3" t="s">
        <v>174</v>
      </c>
      <c r="C45" s="4" t="s">
        <v>186</v>
      </c>
      <c r="D45" s="2" t="s">
        <v>187</v>
      </c>
      <c r="E45" s="5">
        <f>SUMIF('ЛСР №1'!$B$17:$B$51,B45,'ЛСР №1'!$E$17:$E$51)</f>
        <v>33130.980000000003</v>
      </c>
      <c r="F45" s="119" t="s">
        <v>113</v>
      </c>
      <c r="G45" s="120"/>
      <c r="H45" s="86"/>
      <c r="I45" s="30"/>
      <c r="J45" s="1"/>
    </row>
    <row r="46" spans="1:10" ht="15.75" x14ac:dyDescent="0.25">
      <c r="A46" s="163" t="s">
        <v>7</v>
      </c>
      <c r="B46" s="163"/>
      <c r="C46" s="163"/>
      <c r="D46" s="163"/>
      <c r="E46" s="163"/>
      <c r="F46" s="163"/>
      <c r="G46" s="5">
        <f>SUM(G17:G27)</f>
        <v>0</v>
      </c>
      <c r="H46" s="86"/>
      <c r="I46" s="30"/>
    </row>
    <row r="47" spans="1:10" ht="15.75" x14ac:dyDescent="0.25">
      <c r="A47" s="163" t="s">
        <v>6</v>
      </c>
      <c r="B47" s="163"/>
      <c r="C47" s="163"/>
      <c r="D47" s="163"/>
      <c r="E47" s="163"/>
      <c r="F47" s="163"/>
      <c r="G47" s="5">
        <f>SUM(G29:G45)</f>
        <v>0</v>
      </c>
      <c r="H47" s="86"/>
      <c r="I47" s="30"/>
    </row>
    <row r="48" spans="1:10" ht="15.75" x14ac:dyDescent="0.25">
      <c r="A48" s="163" t="s">
        <v>36</v>
      </c>
      <c r="B48" s="163"/>
      <c r="C48" s="163"/>
      <c r="D48" s="163"/>
      <c r="E48" s="163"/>
      <c r="F48" s="163"/>
      <c r="G48" s="5">
        <f>IF(E54&lt;20%,SUM(G47)*0.2,0)</f>
        <v>0</v>
      </c>
      <c r="H48" s="86" t="s">
        <v>96</v>
      </c>
      <c r="I48" s="30"/>
    </row>
    <row r="49" spans="1:9" ht="15.75" x14ac:dyDescent="0.25">
      <c r="A49" s="166" t="str">
        <f>IF(E54=0,"Без НДС в связи с применением УСН","НДС " &amp; TEXT(E54,"0%"))</f>
        <v>Без НДС в связи с применением УСН</v>
      </c>
      <c r="B49" s="166"/>
      <c r="C49" s="166"/>
      <c r="D49" s="166"/>
      <c r="E49" s="166"/>
      <c r="F49" s="166"/>
      <c r="G49" s="5">
        <f>SUM(G46:G48)*E54</f>
        <v>0</v>
      </c>
      <c r="H49" s="86" t="s">
        <v>97</v>
      </c>
      <c r="I49" s="30"/>
    </row>
    <row r="50" spans="1:9" ht="18.75" x14ac:dyDescent="0.25">
      <c r="A50" s="164" t="s">
        <v>114</v>
      </c>
      <c r="B50" s="164"/>
      <c r="C50" s="164"/>
      <c r="D50" s="164"/>
      <c r="E50" s="164"/>
      <c r="F50" s="164"/>
      <c r="G50" s="10">
        <f>SUM(G46:G49)</f>
        <v>0</v>
      </c>
      <c r="H50" s="87"/>
      <c r="I50" s="6"/>
    </row>
    <row r="51" spans="1:9" ht="15.75" x14ac:dyDescent="0.25">
      <c r="A51" s="8"/>
      <c r="B51" s="8"/>
      <c r="C51" s="8"/>
      <c r="D51" s="8"/>
      <c r="E51" s="8"/>
      <c r="F51" s="8"/>
      <c r="G51" s="9"/>
      <c r="H51" s="87"/>
      <c r="I51" s="6"/>
    </row>
    <row r="52" spans="1:9" x14ac:dyDescent="0.25">
      <c r="F52" s="81"/>
    </row>
    <row r="53" spans="1:9" ht="18.75" x14ac:dyDescent="0.25">
      <c r="A53" s="165" t="s">
        <v>8</v>
      </c>
      <c r="B53" s="165"/>
      <c r="C53" s="165"/>
      <c r="D53" s="165"/>
      <c r="E53" s="165"/>
      <c r="F53" s="165"/>
      <c r="G53" s="165"/>
      <c r="H53" s="83" t="s">
        <v>47</v>
      </c>
      <c r="I53" s="7" t="s">
        <v>5</v>
      </c>
    </row>
    <row r="54" spans="1:9" ht="35.1" customHeight="1" x14ac:dyDescent="0.25">
      <c r="A54" s="16">
        <v>1</v>
      </c>
      <c r="B54" s="160" t="s">
        <v>89</v>
      </c>
      <c r="C54" s="161"/>
      <c r="D54" s="162"/>
      <c r="E54" s="167">
        <v>0</v>
      </c>
      <c r="F54" s="168"/>
      <c r="G54" s="169"/>
      <c r="H54" s="89"/>
      <c r="I54" s="17"/>
    </row>
    <row r="55" spans="1:9" ht="35.25" customHeight="1" x14ac:dyDescent="0.25">
      <c r="A55" s="16">
        <v>2</v>
      </c>
      <c r="B55" s="130" t="s">
        <v>51</v>
      </c>
      <c r="C55" s="131"/>
      <c r="D55" s="132"/>
      <c r="E55" s="121"/>
      <c r="F55" s="122"/>
      <c r="G55" s="123"/>
      <c r="H55" s="90"/>
      <c r="I55" s="18"/>
    </row>
    <row r="56" spans="1:9" ht="35.25" customHeight="1" x14ac:dyDescent="0.25">
      <c r="A56" s="16">
        <v>3</v>
      </c>
      <c r="B56" s="160" t="s">
        <v>52</v>
      </c>
      <c r="C56" s="161"/>
      <c r="D56" s="162"/>
      <c r="E56" s="124" t="s">
        <v>189</v>
      </c>
      <c r="F56" s="145"/>
      <c r="G56" s="146"/>
      <c r="H56" s="80" t="s">
        <v>188</v>
      </c>
      <c r="I56" s="18"/>
    </row>
    <row r="57" spans="1:9" ht="69.75" customHeight="1" x14ac:dyDescent="0.25">
      <c r="A57" s="16">
        <v>4</v>
      </c>
      <c r="B57" s="135" t="s">
        <v>88</v>
      </c>
      <c r="C57" s="135"/>
      <c r="D57" s="135"/>
      <c r="E57" s="121"/>
      <c r="F57" s="122"/>
      <c r="G57" s="123"/>
      <c r="H57" s="80" t="s">
        <v>57</v>
      </c>
      <c r="I57" s="18"/>
    </row>
    <row r="58" spans="1:9" ht="80.099999999999994" customHeight="1" x14ac:dyDescent="0.25">
      <c r="A58" s="141">
        <v>5</v>
      </c>
      <c r="B58" s="133" t="s">
        <v>98</v>
      </c>
      <c r="C58" s="134"/>
      <c r="D58" s="134"/>
      <c r="E58" s="121"/>
      <c r="F58" s="122"/>
      <c r="G58" s="123"/>
      <c r="H58" s="127" t="s">
        <v>48</v>
      </c>
      <c r="I58" s="18"/>
    </row>
    <row r="59" spans="1:9" ht="80.099999999999994" customHeight="1" x14ac:dyDescent="0.25">
      <c r="A59" s="141"/>
      <c r="B59" s="134"/>
      <c r="C59" s="134"/>
      <c r="D59" s="134"/>
      <c r="E59" s="121"/>
      <c r="F59" s="122"/>
      <c r="G59" s="123"/>
      <c r="H59" s="128"/>
      <c r="I59" s="18"/>
    </row>
    <row r="60" spans="1:9" ht="80.099999999999994" customHeight="1" x14ac:dyDescent="0.25">
      <c r="A60" s="141"/>
      <c r="B60" s="134"/>
      <c r="C60" s="134"/>
      <c r="D60" s="134"/>
      <c r="E60" s="121"/>
      <c r="F60" s="122"/>
      <c r="G60" s="123"/>
      <c r="H60" s="128"/>
      <c r="I60" s="18"/>
    </row>
    <row r="61" spans="1:9" ht="80.099999999999994" customHeight="1" x14ac:dyDescent="0.25">
      <c r="A61" s="141"/>
      <c r="B61" s="134"/>
      <c r="C61" s="134"/>
      <c r="D61" s="134"/>
      <c r="E61" s="121"/>
      <c r="F61" s="122"/>
      <c r="G61" s="123"/>
      <c r="H61" s="128"/>
      <c r="I61" s="18"/>
    </row>
    <row r="62" spans="1:9" ht="80.099999999999994" customHeight="1" x14ac:dyDescent="0.25">
      <c r="A62" s="141"/>
      <c r="B62" s="134"/>
      <c r="C62" s="134"/>
      <c r="D62" s="134"/>
      <c r="E62" s="121"/>
      <c r="F62" s="122"/>
      <c r="G62" s="123"/>
      <c r="H62" s="129"/>
      <c r="I62" s="18"/>
    </row>
    <row r="63" spans="1:9" ht="39" customHeight="1" x14ac:dyDescent="0.25">
      <c r="A63" s="16">
        <v>6</v>
      </c>
      <c r="B63" s="147" t="s">
        <v>87</v>
      </c>
      <c r="C63" s="148"/>
      <c r="D63" s="148"/>
      <c r="E63" s="121"/>
      <c r="F63" s="122"/>
      <c r="G63" s="123"/>
      <c r="H63" s="91" t="s">
        <v>49</v>
      </c>
      <c r="I63" s="18"/>
    </row>
    <row r="64" spans="1:9" ht="79.5" customHeight="1" x14ac:dyDescent="0.25">
      <c r="A64" s="16">
        <v>7</v>
      </c>
      <c r="B64" s="142" t="s">
        <v>53</v>
      </c>
      <c r="C64" s="143"/>
      <c r="D64" s="143"/>
      <c r="E64" s="121"/>
      <c r="F64" s="122"/>
      <c r="G64" s="123"/>
      <c r="H64" s="90"/>
      <c r="I64" s="18"/>
    </row>
    <row r="65" spans="1:16" ht="35.1" customHeight="1" x14ac:dyDescent="0.25">
      <c r="A65" s="19">
        <v>8</v>
      </c>
      <c r="B65" s="144" t="s">
        <v>86</v>
      </c>
      <c r="C65" s="143"/>
      <c r="D65" s="143"/>
      <c r="E65" s="124" t="s">
        <v>85</v>
      </c>
      <c r="F65" s="145"/>
      <c r="G65" s="146"/>
      <c r="H65" s="90"/>
      <c r="I65" s="18"/>
    </row>
    <row r="66" spans="1:16" ht="35.1" customHeight="1" x14ac:dyDescent="0.25">
      <c r="A66" s="19">
        <v>9</v>
      </c>
      <c r="B66" s="135" t="s">
        <v>84</v>
      </c>
      <c r="C66" s="135"/>
      <c r="D66" s="135"/>
      <c r="E66" s="121"/>
      <c r="F66" s="122"/>
      <c r="G66" s="123"/>
      <c r="H66" s="92" t="s">
        <v>54</v>
      </c>
      <c r="I66" s="18"/>
    </row>
    <row r="67" spans="1:16" ht="35.1" customHeight="1" x14ac:dyDescent="0.25">
      <c r="A67" s="19">
        <v>10</v>
      </c>
      <c r="B67" s="149" t="s">
        <v>83</v>
      </c>
      <c r="C67" s="135"/>
      <c r="D67" s="135"/>
      <c r="E67" s="121"/>
      <c r="F67" s="122"/>
      <c r="G67" s="123"/>
      <c r="H67" s="90" t="s">
        <v>56</v>
      </c>
      <c r="I67" s="18"/>
    </row>
    <row r="68" spans="1:16" ht="35.1" customHeight="1" x14ac:dyDescent="0.25">
      <c r="A68" s="19">
        <v>11</v>
      </c>
      <c r="B68" s="149" t="s">
        <v>77</v>
      </c>
      <c r="C68" s="135"/>
      <c r="D68" s="135"/>
      <c r="E68" s="124" t="str">
        <f>C12</f>
        <v>DP-0125-002-КЖ</v>
      </c>
      <c r="F68" s="125"/>
      <c r="G68" s="126"/>
      <c r="H68" s="90"/>
      <c r="I68" s="18"/>
    </row>
    <row r="69" spans="1:16" ht="35.1" customHeight="1" x14ac:dyDescent="0.25">
      <c r="A69" s="19">
        <v>12</v>
      </c>
      <c r="B69" s="149" t="s">
        <v>63</v>
      </c>
      <c r="C69" s="135"/>
      <c r="D69" s="135"/>
      <c r="E69" s="124" t="s">
        <v>82</v>
      </c>
      <c r="F69" s="125"/>
      <c r="G69" s="126"/>
      <c r="H69" s="90"/>
      <c r="I69" s="18"/>
    </row>
    <row r="70" spans="1:16" ht="35.1" customHeight="1" x14ac:dyDescent="0.25">
      <c r="A70" s="19">
        <v>13</v>
      </c>
      <c r="B70" s="135" t="s">
        <v>78</v>
      </c>
      <c r="C70" s="135"/>
      <c r="D70" s="135"/>
      <c r="E70" s="121"/>
      <c r="F70" s="122"/>
      <c r="G70" s="123"/>
      <c r="H70" s="90" t="s">
        <v>49</v>
      </c>
      <c r="I70" s="18"/>
    </row>
    <row r="71" spans="1:16" ht="35.1" customHeight="1" x14ac:dyDescent="0.25">
      <c r="A71" s="19">
        <v>14</v>
      </c>
      <c r="B71" s="135" t="s">
        <v>79</v>
      </c>
      <c r="C71" s="135"/>
      <c r="D71" s="135"/>
      <c r="E71" s="121"/>
      <c r="F71" s="122"/>
      <c r="G71" s="123"/>
      <c r="H71" s="90" t="s">
        <v>55</v>
      </c>
      <c r="I71" s="18"/>
    </row>
    <row r="72" spans="1:16" ht="35.1" customHeight="1" x14ac:dyDescent="0.25">
      <c r="A72" s="19">
        <v>15</v>
      </c>
      <c r="B72" s="135" t="s">
        <v>80</v>
      </c>
      <c r="C72" s="135"/>
      <c r="D72" s="135"/>
      <c r="E72" s="121"/>
      <c r="F72" s="122"/>
      <c r="G72" s="123"/>
      <c r="H72" s="90"/>
      <c r="I72" s="18"/>
    </row>
    <row r="73" spans="1:16" ht="35.1" customHeight="1" x14ac:dyDescent="0.25">
      <c r="A73" s="19">
        <v>16</v>
      </c>
      <c r="B73" s="135" t="s">
        <v>81</v>
      </c>
      <c r="C73" s="135"/>
      <c r="D73" s="135"/>
      <c r="E73" s="121"/>
      <c r="F73" s="122"/>
      <c r="G73" s="123"/>
      <c r="H73" s="90"/>
      <c r="I73" s="18"/>
    </row>
    <row r="75" spans="1:16" x14ac:dyDescent="0.25">
      <c r="A75" s="20"/>
      <c r="B75" s="20"/>
      <c r="C75" s="20"/>
      <c r="D75" s="20"/>
      <c r="E75" s="20"/>
      <c r="F75" s="20"/>
      <c r="G75" s="20"/>
      <c r="H75" s="93"/>
      <c r="I75" s="20"/>
    </row>
    <row r="76" spans="1:16" x14ac:dyDescent="0.25">
      <c r="A76" s="20"/>
      <c r="B76" s="20"/>
      <c r="C76" s="20"/>
      <c r="D76" s="20"/>
      <c r="E76" s="20"/>
      <c r="F76" s="20"/>
      <c r="G76" s="20"/>
      <c r="H76" s="93"/>
      <c r="I76" s="20"/>
    </row>
    <row r="77" spans="1:16" x14ac:dyDescent="0.25">
      <c r="A77" s="20"/>
      <c r="B77" s="20"/>
      <c r="C77" s="20"/>
      <c r="D77" s="20"/>
      <c r="E77" s="20"/>
      <c r="F77" s="20"/>
      <c r="G77" s="20"/>
      <c r="H77" s="93"/>
      <c r="I77" s="20"/>
    </row>
    <row r="78" spans="1:16" x14ac:dyDescent="0.25">
      <c r="A78" s="20"/>
      <c r="B78" s="20"/>
      <c r="C78" s="20"/>
      <c r="D78" s="20"/>
      <c r="E78" s="20"/>
      <c r="F78" s="20"/>
      <c r="G78" s="20"/>
      <c r="H78" s="93"/>
      <c r="I78" s="20"/>
    </row>
    <row r="79" spans="1:16" x14ac:dyDescent="0.25">
      <c r="A79" s="20"/>
      <c r="B79" s="20"/>
      <c r="C79" s="20"/>
      <c r="D79" s="20"/>
      <c r="E79" s="20"/>
      <c r="F79" s="20"/>
      <c r="G79" s="20"/>
      <c r="H79" s="93"/>
      <c r="I79" s="20"/>
      <c r="J79" s="20"/>
      <c r="K79" s="20"/>
      <c r="L79" s="20"/>
      <c r="M79" s="20"/>
      <c r="N79" s="20"/>
      <c r="O79" s="20"/>
      <c r="P79" s="20"/>
    </row>
    <row r="80" spans="1:16" ht="18.75" customHeight="1" x14ac:dyDescent="0.25">
      <c r="A80" s="138" t="s">
        <v>58</v>
      </c>
      <c r="B80" s="138"/>
      <c r="C80" s="138"/>
      <c r="D80" s="137"/>
      <c r="E80" s="137"/>
      <c r="F80" s="139" t="s">
        <v>59</v>
      </c>
      <c r="G80" s="140"/>
      <c r="H80" s="93"/>
      <c r="I80" s="20"/>
      <c r="J80" s="20"/>
      <c r="K80" s="20"/>
      <c r="L80" s="20"/>
      <c r="M80" s="20"/>
      <c r="N80" s="20"/>
      <c r="O80" s="20"/>
      <c r="P80" s="20"/>
    </row>
    <row r="81" spans="1:16" ht="18.75" x14ac:dyDescent="0.3">
      <c r="A81" s="22"/>
      <c r="B81" s="22"/>
      <c r="C81" s="22"/>
      <c r="D81" s="136" t="s">
        <v>61</v>
      </c>
      <c r="E81" s="136"/>
      <c r="F81" s="136" t="s">
        <v>62</v>
      </c>
      <c r="G81" s="136"/>
      <c r="H81" s="93"/>
      <c r="I81" s="20"/>
      <c r="J81" s="20"/>
      <c r="K81" s="20"/>
      <c r="L81" s="20"/>
      <c r="M81" s="20"/>
      <c r="N81" s="20"/>
      <c r="O81" s="20"/>
      <c r="P81" s="20"/>
    </row>
    <row r="82" spans="1:16" ht="18.75" x14ac:dyDescent="0.3">
      <c r="A82" s="22"/>
      <c r="B82" s="22"/>
      <c r="C82" s="22"/>
      <c r="D82" s="22"/>
      <c r="E82" s="24"/>
      <c r="F82" s="23" t="s">
        <v>60</v>
      </c>
      <c r="G82" s="22"/>
      <c r="H82" s="93"/>
      <c r="I82" s="20"/>
      <c r="J82" s="20"/>
      <c r="K82" s="20"/>
      <c r="L82" s="20"/>
      <c r="M82" s="20"/>
      <c r="N82" s="20"/>
      <c r="O82" s="20"/>
      <c r="P82" s="20"/>
    </row>
    <row r="83" spans="1:16" ht="18.75" x14ac:dyDescent="0.3">
      <c r="A83" s="22"/>
      <c r="B83" s="22"/>
      <c r="C83" s="22"/>
      <c r="D83" s="22"/>
      <c r="E83" s="22"/>
      <c r="F83" s="22"/>
      <c r="G83" s="22"/>
      <c r="H83" s="93"/>
      <c r="I83" s="20"/>
      <c r="J83" s="20"/>
      <c r="K83" s="20"/>
      <c r="L83" s="20"/>
      <c r="M83" s="20"/>
      <c r="N83" s="20"/>
      <c r="O83" s="20"/>
      <c r="P83" s="20"/>
    </row>
    <row r="84" spans="1:16" x14ac:dyDescent="0.25">
      <c r="A84" s="20"/>
      <c r="B84" s="20"/>
      <c r="C84" s="20"/>
      <c r="D84" s="20"/>
      <c r="E84" s="20"/>
      <c r="F84" s="20"/>
      <c r="G84" s="20"/>
      <c r="H84" s="93"/>
      <c r="I84" s="20"/>
      <c r="J84" s="20"/>
      <c r="K84" s="20"/>
      <c r="L84" s="20"/>
      <c r="M84" s="20"/>
      <c r="N84" s="20"/>
      <c r="O84" s="20"/>
      <c r="P84" s="20"/>
    </row>
    <row r="85" spans="1:16" x14ac:dyDescent="0.25">
      <c r="A85" s="20"/>
      <c r="B85" s="20"/>
      <c r="C85" s="20"/>
      <c r="D85" s="20"/>
      <c r="E85" s="20"/>
      <c r="F85" s="21"/>
      <c r="G85" s="21"/>
      <c r="H85" s="94"/>
      <c r="I85" s="21"/>
      <c r="J85" s="21"/>
      <c r="K85" s="21"/>
      <c r="L85" s="21"/>
      <c r="M85" s="21"/>
      <c r="N85" s="20"/>
      <c r="O85" s="20"/>
      <c r="P85" s="20"/>
    </row>
    <row r="86" spans="1:16" x14ac:dyDescent="0.25">
      <c r="C86" s="20"/>
      <c r="D86" s="20"/>
      <c r="E86" s="20"/>
      <c r="F86" s="20"/>
      <c r="G86" s="20"/>
      <c r="H86" s="93"/>
      <c r="I86" s="20"/>
      <c r="J86" s="20"/>
      <c r="K86" s="20"/>
      <c r="L86" s="20"/>
      <c r="M86" s="20"/>
      <c r="N86" s="20"/>
      <c r="O86" s="20"/>
      <c r="P86" s="20"/>
    </row>
    <row r="87" spans="1:16" x14ac:dyDescent="0.25">
      <c r="C87" s="20"/>
      <c r="D87" s="20"/>
      <c r="E87" s="20"/>
      <c r="F87" s="20"/>
      <c r="G87" s="20"/>
      <c r="H87" s="93"/>
      <c r="I87" s="20"/>
      <c r="J87" s="20"/>
      <c r="K87" s="20"/>
      <c r="L87" s="20"/>
      <c r="M87" s="20"/>
      <c r="N87" s="20"/>
      <c r="O87" s="20"/>
      <c r="P87" s="20"/>
    </row>
    <row r="88" spans="1:16" x14ac:dyDescent="0.25">
      <c r="C88" s="20"/>
      <c r="D88" s="20"/>
      <c r="E88" s="20"/>
      <c r="F88" s="20"/>
      <c r="G88" s="20"/>
      <c r="H88" s="93"/>
      <c r="I88" s="20"/>
      <c r="J88" s="20"/>
      <c r="K88" s="20"/>
      <c r="L88" s="20"/>
      <c r="M88" s="20"/>
      <c r="N88" s="20"/>
      <c r="O88" s="20"/>
      <c r="P88" s="20"/>
    </row>
    <row r="89" spans="1:16" x14ac:dyDescent="0.25">
      <c r="C89" s="20"/>
      <c r="D89" s="20"/>
      <c r="E89" s="20"/>
      <c r="F89" s="20"/>
      <c r="G89" s="20"/>
      <c r="H89" s="93"/>
      <c r="I89" s="20"/>
      <c r="J89" s="20"/>
      <c r="K89" s="20"/>
      <c r="L89" s="20"/>
      <c r="M89" s="20"/>
      <c r="N89" s="20"/>
      <c r="O89" s="20"/>
      <c r="P89" s="20"/>
    </row>
    <row r="90" spans="1:16" x14ac:dyDescent="0.25">
      <c r="C90" s="20"/>
      <c r="D90" s="20"/>
      <c r="E90" s="20"/>
      <c r="F90" s="20"/>
      <c r="G90" s="20"/>
      <c r="H90" s="93"/>
      <c r="I90" s="20"/>
      <c r="J90" s="20"/>
      <c r="K90" s="20"/>
      <c r="L90" s="20"/>
      <c r="M90" s="20"/>
      <c r="N90" s="20"/>
      <c r="O90" s="20"/>
      <c r="P90" s="20"/>
    </row>
  </sheetData>
  <sheetProtection algorithmName="SHA-512" hashValue="Z8NjndIkJFy9F1O1yWMKUANCqCPQrCx7RyYrrTABveRfJnDtGF1jiTVt7c+2DBmDqA4NvOcQ/KbzYtfHt+CGVQ==" saltValue="qW8badQe/MM/BMtyioYDzA==" spinCount="100000" sheet="1" objects="1" scenarios="1"/>
  <protectedRanges>
    <protectedRange sqref="D3:G3 C8:G8 A80:G80 E54:G55 E66:G67 E70:G73 I54:I73 E57:G64 I3:I27 I29:I49 F17:F27" name="Диапазон1"/>
  </protectedRanges>
  <sortState ref="A29:I45">
    <sortCondition ref="C29:C45"/>
  </sortState>
  <mergeCells count="89">
    <mergeCell ref="C13:G13"/>
    <mergeCell ref="A12:B12"/>
    <mergeCell ref="B56:D56"/>
    <mergeCell ref="A47:F47"/>
    <mergeCell ref="A50:F50"/>
    <mergeCell ref="A13:B13"/>
    <mergeCell ref="C12:G12"/>
    <mergeCell ref="E56:G56"/>
    <mergeCell ref="A53:G53"/>
    <mergeCell ref="A49:F49"/>
    <mergeCell ref="B54:D54"/>
    <mergeCell ref="A46:F46"/>
    <mergeCell ref="A48:F48"/>
    <mergeCell ref="E54:G54"/>
    <mergeCell ref="E55:G55"/>
    <mergeCell ref="A14:G14"/>
    <mergeCell ref="A1:G1"/>
    <mergeCell ref="A2:G2"/>
    <mergeCell ref="A4:G4"/>
    <mergeCell ref="A5:G5"/>
    <mergeCell ref="A3:C3"/>
    <mergeCell ref="D3:G3"/>
    <mergeCell ref="A11:B11"/>
    <mergeCell ref="C11:G11"/>
    <mergeCell ref="C6:G6"/>
    <mergeCell ref="C8:G8"/>
    <mergeCell ref="A9:B9"/>
    <mergeCell ref="A10:B10"/>
    <mergeCell ref="A7:B7"/>
    <mergeCell ref="C7:G7"/>
    <mergeCell ref="C9:G9"/>
    <mergeCell ref="C10:G10"/>
    <mergeCell ref="A8:B8"/>
    <mergeCell ref="A6:B6"/>
    <mergeCell ref="E73:G73"/>
    <mergeCell ref="B67:D67"/>
    <mergeCell ref="B69:D69"/>
    <mergeCell ref="B70:D70"/>
    <mergeCell ref="B73:D73"/>
    <mergeCell ref="B72:D72"/>
    <mergeCell ref="E69:G69"/>
    <mergeCell ref="E70:G70"/>
    <mergeCell ref="E72:G72"/>
    <mergeCell ref="B71:D71"/>
    <mergeCell ref="E71:G71"/>
    <mergeCell ref="B68:D68"/>
    <mergeCell ref="A58:A62"/>
    <mergeCell ref="B66:D66"/>
    <mergeCell ref="B64:D64"/>
    <mergeCell ref="E64:G64"/>
    <mergeCell ref="B65:D65"/>
    <mergeCell ref="E65:G65"/>
    <mergeCell ref="E61:G61"/>
    <mergeCell ref="E62:G62"/>
    <mergeCell ref="B63:D63"/>
    <mergeCell ref="E63:G63"/>
    <mergeCell ref="E66:G66"/>
    <mergeCell ref="F81:G81"/>
    <mergeCell ref="D80:E80"/>
    <mergeCell ref="D81:E81"/>
    <mergeCell ref="A80:C80"/>
    <mergeCell ref="F80:G80"/>
    <mergeCell ref="E57:G57"/>
    <mergeCell ref="E67:G67"/>
    <mergeCell ref="E68:G68"/>
    <mergeCell ref="H58:H62"/>
    <mergeCell ref="B55:D55"/>
    <mergeCell ref="B58:D62"/>
    <mergeCell ref="E59:G59"/>
    <mergeCell ref="B57:D57"/>
    <mergeCell ref="E58:G58"/>
    <mergeCell ref="E60:G60"/>
    <mergeCell ref="F45:G45"/>
    <mergeCell ref="F35:G35"/>
    <mergeCell ref="F36:G36"/>
    <mergeCell ref="F31:G31"/>
    <mergeCell ref="F37:G37"/>
    <mergeCell ref="F32:G32"/>
    <mergeCell ref="F41:G41"/>
    <mergeCell ref="F42:G42"/>
    <mergeCell ref="F43:G43"/>
    <mergeCell ref="F44:G44"/>
    <mergeCell ref="F29:G29"/>
    <mergeCell ref="F33:G33"/>
    <mergeCell ref="F38:G38"/>
    <mergeCell ref="F39:G39"/>
    <mergeCell ref="F40:G40"/>
    <mergeCell ref="F30:G30"/>
    <mergeCell ref="F34:G34"/>
  </mergeCells>
  <conditionalFormatting sqref="C8">
    <cfRule type="cellIs" dxfId="12" priority="313" operator="greaterThan">
      <formula>0</formula>
    </cfRule>
    <cfRule type="cellIs" dxfId="11" priority="314" operator="greaterThan">
      <formula>0</formula>
    </cfRule>
  </conditionalFormatting>
  <conditionalFormatting sqref="F17 F19 F21:F26">
    <cfRule type="cellIs" dxfId="10" priority="311" operator="greaterThan">
      <formula>0</formula>
    </cfRule>
    <cfRule type="cellIs" priority="312" operator="greaterThan">
      <formula>0</formula>
    </cfRule>
  </conditionalFormatting>
  <conditionalFormatting sqref="F18 F20 F27">
    <cfRule type="cellIs" dxfId="9" priority="299" operator="greaterThan">
      <formula>0</formula>
    </cfRule>
    <cfRule type="cellIs" priority="300" operator="greaterThan">
      <formula>0</formula>
    </cfRule>
  </conditionalFormatting>
  <conditionalFormatting sqref="E72">
    <cfRule type="cellIs" dxfId="8" priority="237" operator="greaterThan">
      <formula>0</formula>
    </cfRule>
    <cfRule type="cellIs" priority="238" operator="greaterThan">
      <formula>0</formula>
    </cfRule>
  </conditionalFormatting>
  <conditionalFormatting sqref="E73">
    <cfRule type="cellIs" dxfId="7" priority="235" operator="greaterThan">
      <formula>0</formula>
    </cfRule>
    <cfRule type="cellIs" priority="236" operator="greaterThan">
      <formula>0</formula>
    </cfRule>
  </conditionalFormatting>
  <conditionalFormatting sqref="E55">
    <cfRule type="cellIs" dxfId="6" priority="229" operator="greaterThan">
      <formula>0</formula>
    </cfRule>
    <cfRule type="cellIs" priority="230" operator="greaterThan">
      <formula>0</formula>
    </cfRule>
  </conditionalFormatting>
  <conditionalFormatting sqref="E57:E64">
    <cfRule type="cellIs" dxfId="5" priority="227" operator="greaterThan">
      <formula>0</formula>
    </cfRule>
    <cfRule type="cellIs" priority="228" operator="greaterThan">
      <formula>0</formula>
    </cfRule>
  </conditionalFormatting>
  <conditionalFormatting sqref="E66:E67">
    <cfRule type="cellIs" dxfId="4" priority="221" operator="greaterThan">
      <formula>0</formula>
    </cfRule>
    <cfRule type="cellIs" priority="222" operator="greaterThan">
      <formula>0</formula>
    </cfRule>
  </conditionalFormatting>
  <conditionalFormatting sqref="E70">
    <cfRule type="cellIs" dxfId="3" priority="219" operator="greaterThan">
      <formula>0</formula>
    </cfRule>
    <cfRule type="cellIs" priority="220" operator="greaterThan">
      <formula>0</formula>
    </cfRule>
  </conditionalFormatting>
  <conditionalFormatting sqref="E71">
    <cfRule type="cellIs" dxfId="2" priority="217" operator="greaterThan">
      <formula>0</formula>
    </cfRule>
    <cfRule type="cellIs" priority="218" operator="greaterThan">
      <formula>0</formula>
    </cfRule>
  </conditionalFormatting>
  <conditionalFormatting sqref="E54:G54">
    <cfRule type="cellIs" dxfId="1" priority="36" operator="greaterThan">
      <formula>0</formula>
    </cfRule>
  </conditionalFormatting>
  <conditionalFormatting sqref="D3:G3">
    <cfRule type="cellIs" dxfId="0" priority="33" operator="greaterThan">
      <formula>0</formula>
    </cfRule>
  </conditionalFormatting>
  <pageMargins left="0.7" right="0.7" top="0.75" bottom="0.75" header="0.3" footer="0.3"/>
  <pageSetup paperSize="9" scale="49" fitToHeight="0" orientation="landscape" r:id="rId1"/>
  <rowBreaks count="3" manualBreakCount="3">
    <brk id="22" max="6" man="1"/>
    <brk id="57" max="6" man="1"/>
    <brk id="8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5809-D0F0-44BE-A3E5-F19B4870493A}">
  <sheetPr>
    <tabColor theme="4" tint="0.79998168889431442"/>
  </sheetPr>
  <dimension ref="A1:K57"/>
  <sheetViews>
    <sheetView workbookViewId="0">
      <selection activeCell="J13" sqref="J13"/>
    </sheetView>
  </sheetViews>
  <sheetFormatPr defaultColWidth="8.85546875" defaultRowHeight="15" x14ac:dyDescent="0.25"/>
  <cols>
    <col min="1" max="1" width="8.85546875" style="11"/>
    <col min="2" max="2" width="19.28515625" style="11" bestFit="1" customWidth="1"/>
    <col min="3" max="3" width="43.5703125" style="11" customWidth="1"/>
    <col min="4" max="5" width="11.140625" style="11" customWidth="1"/>
    <col min="6" max="7" width="11.85546875" style="11" hidden="1" customWidth="1"/>
    <col min="8" max="9" width="13.85546875" style="11" hidden="1" customWidth="1"/>
    <col min="10" max="11" width="15.7109375" style="11" customWidth="1"/>
    <col min="12" max="12" width="12.42578125" style="11" bestFit="1" customWidth="1"/>
    <col min="13" max="16384" width="8.85546875" style="11"/>
  </cols>
  <sheetData>
    <row r="1" spans="1:11" x14ac:dyDescent="0.25">
      <c r="A1" s="27"/>
      <c r="E1" s="43"/>
    </row>
    <row r="2" spans="1:11" ht="15.75" x14ac:dyDescent="0.25">
      <c r="A2" s="173" t="s">
        <v>34</v>
      </c>
      <c r="B2" s="173"/>
      <c r="E2" s="44" t="s">
        <v>29</v>
      </c>
    </row>
    <row r="3" spans="1:11" ht="15.75" x14ac:dyDescent="0.25">
      <c r="A3" s="174" t="s">
        <v>35</v>
      </c>
      <c r="B3" s="174"/>
      <c r="E3" s="45" t="s">
        <v>30</v>
      </c>
    </row>
    <row r="4" spans="1:11" ht="15.75" x14ac:dyDescent="0.25">
      <c r="A4" s="174" t="s">
        <v>32</v>
      </c>
      <c r="B4" s="174"/>
      <c r="E4" s="45" t="s">
        <v>190</v>
      </c>
    </row>
    <row r="5" spans="1:11" ht="15.75" x14ac:dyDescent="0.25">
      <c r="A5" s="175"/>
      <c r="B5" s="175"/>
      <c r="E5" s="46"/>
    </row>
    <row r="6" spans="1:11" ht="15.75" x14ac:dyDescent="0.25">
      <c r="A6" s="28" t="s">
        <v>33</v>
      </c>
      <c r="B6" s="15"/>
      <c r="E6" s="47" t="s">
        <v>95</v>
      </c>
    </row>
    <row r="7" spans="1:11" ht="15.75" x14ac:dyDescent="0.25">
      <c r="A7" s="28" t="s">
        <v>31</v>
      </c>
      <c r="B7" s="15"/>
      <c r="E7" s="47" t="s">
        <v>31</v>
      </c>
    </row>
    <row r="8" spans="1:11" x14ac:dyDescent="0.25">
      <c r="A8" s="27"/>
      <c r="E8" s="43"/>
    </row>
    <row r="9" spans="1:11" x14ac:dyDescent="0.25">
      <c r="A9" s="27"/>
      <c r="E9" s="43"/>
    </row>
    <row r="10" spans="1:11" ht="15.75" x14ac:dyDescent="0.25">
      <c r="A10" s="176" t="s">
        <v>18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</row>
    <row r="11" spans="1:11" x14ac:dyDescent="0.25">
      <c r="A11" s="171" t="s">
        <v>121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</row>
    <row r="12" spans="1:11" x14ac:dyDescent="0.25">
      <c r="A12" s="172" t="s">
        <v>19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</row>
    <row r="13" spans="1:11" x14ac:dyDescent="0.25">
      <c r="A13" s="27"/>
      <c r="E13" s="43"/>
    </row>
    <row r="14" spans="1:11" ht="27.75" customHeight="1" x14ac:dyDescent="0.25">
      <c r="A14" s="185" t="s">
        <v>10</v>
      </c>
      <c r="B14" s="183" t="s">
        <v>11</v>
      </c>
      <c r="C14" s="187" t="s">
        <v>12</v>
      </c>
      <c r="D14" s="183" t="s">
        <v>13</v>
      </c>
      <c r="E14" s="189" t="s">
        <v>14</v>
      </c>
      <c r="F14" s="180" t="s">
        <v>22</v>
      </c>
      <c r="G14" s="181"/>
      <c r="H14" s="181"/>
      <c r="I14" s="182"/>
      <c r="J14" s="180" t="s">
        <v>15</v>
      </c>
      <c r="K14" s="182"/>
    </row>
    <row r="15" spans="1:11" x14ac:dyDescent="0.25">
      <c r="A15" s="186"/>
      <c r="B15" s="184"/>
      <c r="C15" s="188"/>
      <c r="D15" s="184"/>
      <c r="E15" s="190"/>
      <c r="F15" s="183" t="s">
        <v>25</v>
      </c>
      <c r="G15" s="183" t="s">
        <v>26</v>
      </c>
      <c r="H15" s="183" t="s">
        <v>27</v>
      </c>
      <c r="I15" s="183" t="s">
        <v>28</v>
      </c>
      <c r="J15" s="183" t="s">
        <v>16</v>
      </c>
      <c r="K15" s="183" t="s">
        <v>17</v>
      </c>
    </row>
    <row r="16" spans="1:11" x14ac:dyDescent="0.25">
      <c r="A16" s="186"/>
      <c r="B16" s="184"/>
      <c r="C16" s="188"/>
      <c r="D16" s="184"/>
      <c r="E16" s="190"/>
      <c r="F16" s="184"/>
      <c r="G16" s="184"/>
      <c r="H16" s="184"/>
      <c r="I16" s="184"/>
      <c r="J16" s="184"/>
      <c r="K16" s="184"/>
    </row>
    <row r="17" spans="1:11" x14ac:dyDescent="0.25">
      <c r="A17" s="100" t="s">
        <v>126</v>
      </c>
      <c r="B17" s="101"/>
      <c r="C17" s="102"/>
      <c r="D17" s="103"/>
      <c r="E17" s="104"/>
      <c r="F17" s="32"/>
      <c r="G17" s="32"/>
      <c r="H17" s="32"/>
      <c r="I17" s="32"/>
      <c r="J17" s="32"/>
      <c r="K17" s="31"/>
    </row>
    <row r="18" spans="1:11" ht="96" x14ac:dyDescent="0.25">
      <c r="A18" s="105">
        <v>1</v>
      </c>
      <c r="B18" s="106" t="s">
        <v>127</v>
      </c>
      <c r="C18" s="107" t="s">
        <v>128</v>
      </c>
      <c r="D18" s="108" t="s">
        <v>129</v>
      </c>
      <c r="E18" s="109">
        <v>254.58</v>
      </c>
      <c r="F18" s="95">
        <f>VLOOKUP(B18,'Форма КП'!$B$17:$G$27,5,FALSE)</f>
        <v>0</v>
      </c>
      <c r="G18" s="95">
        <f>F18*E18</f>
        <v>0</v>
      </c>
      <c r="H18" s="95"/>
      <c r="I18" s="95"/>
      <c r="J18" s="95">
        <f>F18</f>
        <v>0</v>
      </c>
      <c r="K18" s="95">
        <f>F18*E18</f>
        <v>0</v>
      </c>
    </row>
    <row r="19" spans="1:11" x14ac:dyDescent="0.25">
      <c r="A19" s="110">
        <v>2</v>
      </c>
      <c r="B19" s="106" t="s">
        <v>130</v>
      </c>
      <c r="C19" s="111" t="s">
        <v>131</v>
      </c>
      <c r="D19" s="112" t="s">
        <v>129</v>
      </c>
      <c r="E19" s="113">
        <v>320.77</v>
      </c>
      <c r="F19" s="29"/>
      <c r="G19" s="29"/>
      <c r="H19" s="48" t="str">
        <f>VLOOKUP(B19,'Форма КП'!$B$29:$G$45,5,FALSE)</f>
        <v>Материал заказчика</v>
      </c>
      <c r="I19" s="49"/>
      <c r="J19" s="48" t="str">
        <f t="shared" ref="J19" si="0">H19</f>
        <v>Материал заказчика</v>
      </c>
      <c r="K19" s="49"/>
    </row>
    <row r="20" spans="1:11" ht="96" x14ac:dyDescent="0.25">
      <c r="A20" s="105">
        <v>3</v>
      </c>
      <c r="B20" s="106" t="s">
        <v>132</v>
      </c>
      <c r="C20" s="107" t="s">
        <v>133</v>
      </c>
      <c r="D20" s="108" t="s">
        <v>129</v>
      </c>
      <c r="E20" s="109">
        <v>21.92</v>
      </c>
      <c r="F20" s="95">
        <f>VLOOKUP(B20,'Форма КП'!$B$17:$G$27,5,FALSE)</f>
        <v>0</v>
      </c>
      <c r="G20" s="95">
        <f>F20*E20</f>
        <v>0</v>
      </c>
      <c r="H20" s="95"/>
      <c r="I20" s="95"/>
      <c r="J20" s="95">
        <f>F20</f>
        <v>0</v>
      </c>
      <c r="K20" s="95">
        <f>F20*E20</f>
        <v>0</v>
      </c>
    </row>
    <row r="21" spans="1:11" x14ac:dyDescent="0.25">
      <c r="A21" s="110">
        <v>4</v>
      </c>
      <c r="B21" s="106" t="s">
        <v>130</v>
      </c>
      <c r="C21" s="111" t="s">
        <v>131</v>
      </c>
      <c r="D21" s="112" t="s">
        <v>129</v>
      </c>
      <c r="E21" s="113">
        <v>27.62</v>
      </c>
      <c r="F21" s="29"/>
      <c r="G21" s="29"/>
      <c r="H21" s="48" t="str">
        <f>VLOOKUP(B21,'Форма КП'!$B$29:$G$45,5,FALSE)</f>
        <v>Материал заказчика</v>
      </c>
      <c r="I21" s="49"/>
      <c r="J21" s="48" t="str">
        <f t="shared" ref="J21" si="1">H21</f>
        <v>Материал заказчика</v>
      </c>
      <c r="K21" s="49"/>
    </row>
    <row r="22" spans="1:11" ht="96" x14ac:dyDescent="0.25">
      <c r="A22" s="105">
        <v>5</v>
      </c>
      <c r="B22" s="106" t="s">
        <v>134</v>
      </c>
      <c r="C22" s="107" t="s">
        <v>135</v>
      </c>
      <c r="D22" s="108" t="s">
        <v>129</v>
      </c>
      <c r="E22" s="109">
        <v>827.19</v>
      </c>
      <c r="F22" s="95">
        <f>VLOOKUP(B22,'Форма КП'!$B$17:$G$27,5,FALSE)</f>
        <v>0</v>
      </c>
      <c r="G22" s="95">
        <f>F22*E22</f>
        <v>0</v>
      </c>
      <c r="H22" s="95"/>
      <c r="I22" s="95"/>
      <c r="J22" s="95">
        <f>F22</f>
        <v>0</v>
      </c>
      <c r="K22" s="95">
        <f>F22*E22</f>
        <v>0</v>
      </c>
    </row>
    <row r="23" spans="1:11" x14ac:dyDescent="0.25">
      <c r="A23" s="110">
        <v>6</v>
      </c>
      <c r="B23" s="106" t="s">
        <v>130</v>
      </c>
      <c r="C23" s="111" t="s">
        <v>131</v>
      </c>
      <c r="D23" s="112" t="s">
        <v>129</v>
      </c>
      <c r="E23" s="113">
        <v>1042.26</v>
      </c>
      <c r="F23" s="29"/>
      <c r="G23" s="29"/>
      <c r="H23" s="48" t="str">
        <f>VLOOKUP(B23,'Форма КП'!$B$29:$G$45,5,FALSE)</f>
        <v>Материал заказчика</v>
      </c>
      <c r="I23" s="49"/>
      <c r="J23" s="48" t="str">
        <f t="shared" ref="J23" si="2">H23</f>
        <v>Материал заказчика</v>
      </c>
      <c r="K23" s="49"/>
    </row>
    <row r="24" spans="1:11" ht="72" x14ac:dyDescent="0.25">
      <c r="A24" s="105">
        <v>7</v>
      </c>
      <c r="B24" s="106" t="s">
        <v>136</v>
      </c>
      <c r="C24" s="107" t="s">
        <v>137</v>
      </c>
      <c r="D24" s="108" t="s">
        <v>129</v>
      </c>
      <c r="E24" s="109">
        <v>142.46</v>
      </c>
      <c r="F24" s="95">
        <f>VLOOKUP(B24,'Форма КП'!$B$17:$G$27,5,FALSE)</f>
        <v>0</v>
      </c>
      <c r="G24" s="95">
        <f>F24*E24</f>
        <v>0</v>
      </c>
      <c r="H24" s="95"/>
      <c r="I24" s="95"/>
      <c r="J24" s="95">
        <f>F24</f>
        <v>0</v>
      </c>
      <c r="K24" s="95">
        <f>F24*E24</f>
        <v>0</v>
      </c>
    </row>
    <row r="25" spans="1:11" x14ac:dyDescent="0.25">
      <c r="A25" s="110">
        <v>8</v>
      </c>
      <c r="B25" s="106" t="s">
        <v>138</v>
      </c>
      <c r="C25" s="111" t="s">
        <v>139</v>
      </c>
      <c r="D25" s="112" t="s">
        <v>129</v>
      </c>
      <c r="E25" s="113">
        <v>145.31</v>
      </c>
      <c r="F25" s="29"/>
      <c r="G25" s="29"/>
      <c r="H25" s="48" t="str">
        <f>VLOOKUP(B25,'Форма КП'!$B$29:$G$45,5,FALSE)</f>
        <v>Материал заказчика</v>
      </c>
      <c r="I25" s="49"/>
      <c r="J25" s="48" t="str">
        <f t="shared" ref="J25" si="3">H25</f>
        <v>Материал заказчика</v>
      </c>
      <c r="K25" s="49"/>
    </row>
    <row r="26" spans="1:11" ht="132" x14ac:dyDescent="0.25">
      <c r="A26" s="105">
        <v>9</v>
      </c>
      <c r="B26" s="106" t="s">
        <v>140</v>
      </c>
      <c r="C26" s="107" t="s">
        <v>141</v>
      </c>
      <c r="D26" s="108" t="s">
        <v>129</v>
      </c>
      <c r="E26" s="109">
        <v>560.1</v>
      </c>
      <c r="F26" s="95">
        <f>VLOOKUP(B26,'Форма КП'!$B$17:$G$27,5,FALSE)</f>
        <v>0</v>
      </c>
      <c r="G26" s="95">
        <f>F26*E26</f>
        <v>0</v>
      </c>
      <c r="H26" s="95"/>
      <c r="I26" s="95"/>
      <c r="J26" s="95">
        <f>F26</f>
        <v>0</v>
      </c>
      <c r="K26" s="95">
        <f>F26*E26</f>
        <v>0</v>
      </c>
    </row>
    <row r="27" spans="1:11" x14ac:dyDescent="0.25">
      <c r="A27" s="110">
        <v>10</v>
      </c>
      <c r="B27" s="106" t="s">
        <v>142</v>
      </c>
      <c r="C27" s="111" t="s">
        <v>143</v>
      </c>
      <c r="D27" s="112" t="s">
        <v>144</v>
      </c>
      <c r="E27" s="115">
        <v>0.32500000000000001</v>
      </c>
      <c r="F27" s="29"/>
      <c r="G27" s="29"/>
      <c r="H27" s="48" t="str">
        <f>VLOOKUP(B27,'Форма КП'!$B$29:$G$45,5,FALSE)</f>
        <v>Материал заказчика</v>
      </c>
      <c r="I27" s="49"/>
      <c r="J27" s="48" t="str">
        <f t="shared" ref="J27:J36" si="4">H27</f>
        <v>Материал заказчика</v>
      </c>
      <c r="K27" s="49"/>
    </row>
    <row r="28" spans="1:11" x14ac:dyDescent="0.25">
      <c r="A28" s="110">
        <v>11</v>
      </c>
      <c r="B28" s="106" t="s">
        <v>145</v>
      </c>
      <c r="C28" s="111" t="s">
        <v>185</v>
      </c>
      <c r="D28" s="112" t="s">
        <v>144</v>
      </c>
      <c r="E28" s="115">
        <v>4.3029999999999999</v>
      </c>
      <c r="F28" s="29"/>
      <c r="G28" s="29"/>
      <c r="H28" s="48" t="str">
        <f>VLOOKUP(B28,'Форма КП'!$B$29:$G$45,5,FALSE)</f>
        <v>Материал заказчика</v>
      </c>
      <c r="I28" s="49"/>
      <c r="J28" s="48" t="str">
        <f t="shared" si="4"/>
        <v>Материал заказчика</v>
      </c>
      <c r="K28" s="49"/>
    </row>
    <row r="29" spans="1:11" x14ac:dyDescent="0.25">
      <c r="A29" s="110">
        <v>12</v>
      </c>
      <c r="B29" s="106" t="s">
        <v>146</v>
      </c>
      <c r="C29" s="111" t="s">
        <v>147</v>
      </c>
      <c r="D29" s="112" t="s">
        <v>144</v>
      </c>
      <c r="E29" s="115">
        <v>32.316000000000003</v>
      </c>
      <c r="F29" s="29"/>
      <c r="G29" s="29"/>
      <c r="H29" s="48" t="str">
        <f>VLOOKUP(B29,'Форма КП'!$B$29:$G$45,5,FALSE)</f>
        <v>Материал заказчика</v>
      </c>
      <c r="I29" s="49"/>
      <c r="J29" s="48" t="str">
        <f t="shared" si="4"/>
        <v>Материал заказчика</v>
      </c>
      <c r="K29" s="49"/>
    </row>
    <row r="30" spans="1:11" x14ac:dyDescent="0.25">
      <c r="A30" s="110">
        <v>13</v>
      </c>
      <c r="B30" s="106" t="s">
        <v>148</v>
      </c>
      <c r="C30" s="111" t="s">
        <v>149</v>
      </c>
      <c r="D30" s="112" t="s">
        <v>144</v>
      </c>
      <c r="E30" s="115">
        <v>6.0000000000000001E-3</v>
      </c>
      <c r="F30" s="29"/>
      <c r="G30" s="29"/>
      <c r="H30" s="48" t="str">
        <f>VLOOKUP(B30,'Форма КП'!$B$29:$G$45,5,FALSE)</f>
        <v>Материал заказчика</v>
      </c>
      <c r="I30" s="49"/>
      <c r="J30" s="48" t="str">
        <f t="shared" si="4"/>
        <v>Материал заказчика</v>
      </c>
      <c r="K30" s="49"/>
    </row>
    <row r="31" spans="1:11" x14ac:dyDescent="0.25">
      <c r="A31" s="110">
        <v>14</v>
      </c>
      <c r="B31" s="106" t="s">
        <v>150</v>
      </c>
      <c r="C31" s="111" t="s">
        <v>151</v>
      </c>
      <c r="D31" s="112" t="s">
        <v>144</v>
      </c>
      <c r="E31" s="115">
        <v>0.47199999999999998</v>
      </c>
      <c r="F31" s="29"/>
      <c r="G31" s="29"/>
      <c r="H31" s="48" t="str">
        <f>VLOOKUP(B31,'Форма КП'!$B$29:$G$45,5,FALSE)</f>
        <v>Материал заказчика</v>
      </c>
      <c r="I31" s="49"/>
      <c r="J31" s="48" t="str">
        <f t="shared" si="4"/>
        <v>Материал заказчика</v>
      </c>
      <c r="K31" s="49"/>
    </row>
    <row r="32" spans="1:11" x14ac:dyDescent="0.25">
      <c r="A32" s="110">
        <v>15</v>
      </c>
      <c r="B32" s="106" t="s">
        <v>152</v>
      </c>
      <c r="C32" s="111" t="s">
        <v>153</v>
      </c>
      <c r="D32" s="112" t="s">
        <v>144</v>
      </c>
      <c r="E32" s="115">
        <v>0.01</v>
      </c>
      <c r="F32" s="29"/>
      <c r="G32" s="29"/>
      <c r="H32" s="48" t="str">
        <f>VLOOKUP(B32,'Форма КП'!$B$29:$G$45,5,FALSE)</f>
        <v>Материал заказчика</v>
      </c>
      <c r="I32" s="49"/>
      <c r="J32" s="48" t="str">
        <f t="shared" si="4"/>
        <v>Материал заказчика</v>
      </c>
      <c r="K32" s="49"/>
    </row>
    <row r="33" spans="1:11" x14ac:dyDescent="0.25">
      <c r="A33" s="110">
        <v>16</v>
      </c>
      <c r="B33" s="106" t="s">
        <v>154</v>
      </c>
      <c r="C33" s="111" t="s">
        <v>155</v>
      </c>
      <c r="D33" s="112" t="s">
        <v>144</v>
      </c>
      <c r="E33" s="115">
        <v>7.9580000000000002</v>
      </c>
      <c r="F33" s="29"/>
      <c r="G33" s="29"/>
      <c r="H33" s="48" t="str">
        <f>VLOOKUP(B33,'Форма КП'!$B$29:$G$45,5,FALSE)</f>
        <v>Материал заказчика</v>
      </c>
      <c r="I33" s="49"/>
      <c r="J33" s="48" t="str">
        <f t="shared" si="4"/>
        <v>Материал заказчика</v>
      </c>
      <c r="K33" s="49"/>
    </row>
    <row r="34" spans="1:11" x14ac:dyDescent="0.25">
      <c r="A34" s="110">
        <v>17</v>
      </c>
      <c r="B34" s="106" t="s">
        <v>156</v>
      </c>
      <c r="C34" s="111" t="s">
        <v>157</v>
      </c>
      <c r="D34" s="112" t="s">
        <v>144</v>
      </c>
      <c r="E34" s="115">
        <v>44.9</v>
      </c>
      <c r="F34" s="29"/>
      <c r="G34" s="29"/>
      <c r="H34" s="48" t="str">
        <f>VLOOKUP(B34,'Форма КП'!$B$29:$G$45,5,FALSE)</f>
        <v>Материал заказчика</v>
      </c>
      <c r="I34" s="49"/>
      <c r="J34" s="48" t="str">
        <f t="shared" si="4"/>
        <v>Материал заказчика</v>
      </c>
      <c r="K34" s="49"/>
    </row>
    <row r="35" spans="1:11" x14ac:dyDescent="0.25">
      <c r="A35" s="110">
        <v>18</v>
      </c>
      <c r="B35" s="106" t="s">
        <v>158</v>
      </c>
      <c r="C35" s="111" t="s">
        <v>159</v>
      </c>
      <c r="D35" s="112" t="s">
        <v>129</v>
      </c>
      <c r="E35" s="113">
        <v>568.5</v>
      </c>
      <c r="F35" s="29"/>
      <c r="G35" s="29"/>
      <c r="H35" s="48" t="str">
        <f>VLOOKUP(B35,'Форма КП'!$B$29:$G$45,5,FALSE)</f>
        <v>Материал заказчика</v>
      </c>
      <c r="I35" s="49"/>
      <c r="J35" s="48" t="str">
        <f t="shared" si="4"/>
        <v>Материал заказчика</v>
      </c>
      <c r="K35" s="49"/>
    </row>
    <row r="36" spans="1:11" x14ac:dyDescent="0.25">
      <c r="A36" s="110">
        <v>19</v>
      </c>
      <c r="B36" s="106" t="s">
        <v>160</v>
      </c>
      <c r="C36" s="111" t="s">
        <v>161</v>
      </c>
      <c r="D36" s="112" t="s">
        <v>129</v>
      </c>
      <c r="E36" s="113">
        <v>6.53</v>
      </c>
      <c r="F36" s="29"/>
      <c r="G36" s="29"/>
      <c r="H36" s="48" t="str">
        <f>VLOOKUP(B36,'Форма КП'!$B$29:$G$45,5,FALSE)</f>
        <v>Материал заказчика</v>
      </c>
      <c r="I36" s="49"/>
      <c r="J36" s="48" t="str">
        <f t="shared" si="4"/>
        <v>Материал заказчика</v>
      </c>
      <c r="K36" s="49"/>
    </row>
    <row r="37" spans="1:11" ht="36" x14ac:dyDescent="0.25">
      <c r="A37" s="105">
        <v>20</v>
      </c>
      <c r="B37" s="106" t="s">
        <v>162</v>
      </c>
      <c r="C37" s="107" t="s">
        <v>163</v>
      </c>
      <c r="D37" s="108" t="s">
        <v>118</v>
      </c>
      <c r="E37" s="109">
        <v>2757.3</v>
      </c>
      <c r="F37" s="95">
        <f>VLOOKUP(B37,'Форма КП'!$B$17:$G$27,5,FALSE)</f>
        <v>0</v>
      </c>
      <c r="G37" s="95">
        <f>F37*E37</f>
        <v>0</v>
      </c>
      <c r="H37" s="95"/>
      <c r="I37" s="95"/>
      <c r="J37" s="95">
        <f>F37</f>
        <v>0</v>
      </c>
      <c r="K37" s="95">
        <f>F37*E37</f>
        <v>0</v>
      </c>
    </row>
    <row r="38" spans="1:11" x14ac:dyDescent="0.25">
      <c r="A38" s="110">
        <v>21</v>
      </c>
      <c r="B38" s="106" t="s">
        <v>164</v>
      </c>
      <c r="C38" s="111" t="s">
        <v>165</v>
      </c>
      <c r="D38" s="112" t="s">
        <v>129</v>
      </c>
      <c r="E38" s="113">
        <v>227.2</v>
      </c>
      <c r="F38" s="29"/>
      <c r="G38" s="29"/>
      <c r="H38" s="48" t="str">
        <f>VLOOKUP(B38,'Форма КП'!$B$29:$G$45,5,FALSE)</f>
        <v>Материал заказчика</v>
      </c>
      <c r="I38" s="49"/>
      <c r="J38" s="48" t="str">
        <f t="shared" ref="J38" si="5">H38</f>
        <v>Материал заказчика</v>
      </c>
      <c r="K38" s="49"/>
    </row>
    <row r="39" spans="1:11" ht="84" x14ac:dyDescent="0.25">
      <c r="A39" s="105">
        <v>22</v>
      </c>
      <c r="B39" s="106" t="s">
        <v>166</v>
      </c>
      <c r="C39" s="107" t="s">
        <v>167</v>
      </c>
      <c r="D39" s="108" t="s">
        <v>129</v>
      </c>
      <c r="E39" s="109">
        <v>275.73</v>
      </c>
      <c r="F39" s="95">
        <f>VLOOKUP(B39,'Форма КП'!$B$17:$G$27,5,FALSE)</f>
        <v>0</v>
      </c>
      <c r="G39" s="95">
        <f>F39*E39</f>
        <v>0</v>
      </c>
      <c r="H39" s="95"/>
      <c r="I39" s="95"/>
      <c r="J39" s="95">
        <f>F39</f>
        <v>0</v>
      </c>
      <c r="K39" s="95">
        <f>F39*E39</f>
        <v>0</v>
      </c>
    </row>
    <row r="40" spans="1:11" x14ac:dyDescent="0.25">
      <c r="A40" s="110">
        <v>23</v>
      </c>
      <c r="B40" s="106" t="s">
        <v>138</v>
      </c>
      <c r="C40" s="111" t="s">
        <v>139</v>
      </c>
      <c r="D40" s="112" t="s">
        <v>129</v>
      </c>
      <c r="E40" s="113">
        <v>281.24</v>
      </c>
      <c r="F40" s="29"/>
      <c r="G40" s="29"/>
      <c r="H40" s="48" t="str">
        <f>VLOOKUP(B40,'Форма КП'!$B$29:$G$45,5,FALSE)</f>
        <v>Материал заказчика</v>
      </c>
      <c r="I40" s="49"/>
      <c r="J40" s="48" t="str">
        <f t="shared" ref="J40:J41" si="6">H40</f>
        <v>Материал заказчика</v>
      </c>
      <c r="K40" s="49"/>
    </row>
    <row r="41" spans="1:11" x14ac:dyDescent="0.25">
      <c r="A41" s="110">
        <v>24</v>
      </c>
      <c r="B41" s="106" t="s">
        <v>168</v>
      </c>
      <c r="C41" s="111" t="s">
        <v>169</v>
      </c>
      <c r="D41" s="112" t="s">
        <v>118</v>
      </c>
      <c r="E41" s="113">
        <v>3173.65</v>
      </c>
      <c r="F41" s="29"/>
      <c r="G41" s="29"/>
      <c r="H41" s="48" t="str">
        <f>VLOOKUP(B41,'Форма КП'!$B$29:$G$45,5,FALSE)</f>
        <v>Материал заказчика</v>
      </c>
      <c r="I41" s="49"/>
      <c r="J41" s="48" t="str">
        <f t="shared" si="6"/>
        <v>Материал заказчика</v>
      </c>
      <c r="K41" s="49"/>
    </row>
    <row r="42" spans="1:11" ht="60" x14ac:dyDescent="0.25">
      <c r="A42" s="105">
        <v>25</v>
      </c>
      <c r="B42" s="106" t="s">
        <v>170</v>
      </c>
      <c r="C42" s="107" t="s">
        <v>171</v>
      </c>
      <c r="D42" s="108" t="s">
        <v>31</v>
      </c>
      <c r="E42" s="109">
        <v>2257.77</v>
      </c>
      <c r="F42" s="95">
        <f>VLOOKUP(B42,'Форма КП'!$B$17:$G$27,5,FALSE)</f>
        <v>0</v>
      </c>
      <c r="G42" s="95">
        <f>F42*E42</f>
        <v>0</v>
      </c>
      <c r="H42" s="95"/>
      <c r="I42" s="95"/>
      <c r="J42" s="95">
        <f>F42</f>
        <v>0</v>
      </c>
      <c r="K42" s="95">
        <f>F42*E42</f>
        <v>0</v>
      </c>
    </row>
    <row r="43" spans="1:11" x14ac:dyDescent="0.25">
      <c r="A43" s="110">
        <v>26</v>
      </c>
      <c r="B43" s="106" t="s">
        <v>160</v>
      </c>
      <c r="C43" s="111" t="s">
        <v>161</v>
      </c>
      <c r="D43" s="112" t="s">
        <v>129</v>
      </c>
      <c r="E43" s="113">
        <v>4.6500000000000004</v>
      </c>
      <c r="F43" s="29"/>
      <c r="G43" s="29"/>
      <c r="H43" s="48" t="str">
        <f>VLOOKUP(B43,'Форма КП'!$B$29:$G$45,5,FALSE)</f>
        <v>Материал заказчика</v>
      </c>
      <c r="I43" s="49"/>
      <c r="J43" s="48" t="str">
        <f t="shared" ref="J43" si="7">H43</f>
        <v>Материал заказчика</v>
      </c>
      <c r="K43" s="49"/>
    </row>
    <row r="44" spans="1:11" ht="72" x14ac:dyDescent="0.25">
      <c r="A44" s="105">
        <v>27</v>
      </c>
      <c r="B44" s="106" t="s">
        <v>172</v>
      </c>
      <c r="C44" s="107" t="s">
        <v>173</v>
      </c>
      <c r="D44" s="108" t="s">
        <v>129</v>
      </c>
      <c r="E44" s="109">
        <v>331.08</v>
      </c>
      <c r="F44" s="95">
        <f>VLOOKUP(B44,'Форма КП'!$B$17:$G$27,5,FALSE)</f>
        <v>0</v>
      </c>
      <c r="G44" s="95">
        <f>F44*E44</f>
        <v>0</v>
      </c>
      <c r="H44" s="95"/>
      <c r="I44" s="95"/>
      <c r="J44" s="95">
        <f>F44</f>
        <v>0</v>
      </c>
      <c r="K44" s="95">
        <f>F44*E44</f>
        <v>0</v>
      </c>
    </row>
    <row r="45" spans="1:11" x14ac:dyDescent="0.25">
      <c r="A45" s="110">
        <v>28</v>
      </c>
      <c r="B45" s="106" t="s">
        <v>174</v>
      </c>
      <c r="C45" s="111" t="s">
        <v>186</v>
      </c>
      <c r="D45" s="112" t="s">
        <v>187</v>
      </c>
      <c r="E45" s="113">
        <v>33130.980000000003</v>
      </c>
      <c r="F45" s="29"/>
      <c r="G45" s="29"/>
      <c r="H45" s="48" t="str">
        <f>VLOOKUP(B45,'Форма КП'!$B$29:$G$45,5,FALSE)</f>
        <v>Материал заказчика</v>
      </c>
      <c r="I45" s="49"/>
      <c r="J45" s="48" t="str">
        <f t="shared" ref="J45:J46" si="8">H45</f>
        <v>Материал заказчика</v>
      </c>
      <c r="K45" s="49"/>
    </row>
    <row r="46" spans="1:11" x14ac:dyDescent="0.25">
      <c r="A46" s="110">
        <v>29</v>
      </c>
      <c r="B46" s="106" t="s">
        <v>175</v>
      </c>
      <c r="C46" s="111" t="s">
        <v>176</v>
      </c>
      <c r="D46" s="112" t="s">
        <v>129</v>
      </c>
      <c r="E46" s="113">
        <v>336.05</v>
      </c>
      <c r="F46" s="29"/>
      <c r="G46" s="29"/>
      <c r="H46" s="48" t="str">
        <f>VLOOKUP(B46,'Форма КП'!$B$29:$G$45,5,FALSE)</f>
        <v>Материал заказчика</v>
      </c>
      <c r="I46" s="49"/>
      <c r="J46" s="48" t="str">
        <f t="shared" si="8"/>
        <v>Материал заказчика</v>
      </c>
      <c r="K46" s="49"/>
    </row>
    <row r="47" spans="1:11" ht="72" x14ac:dyDescent="0.25">
      <c r="A47" s="105">
        <v>30</v>
      </c>
      <c r="B47" s="106" t="s">
        <v>177</v>
      </c>
      <c r="C47" s="107" t="s">
        <v>178</v>
      </c>
      <c r="D47" s="108" t="s">
        <v>31</v>
      </c>
      <c r="E47" s="109">
        <v>2257.77</v>
      </c>
      <c r="F47" s="95">
        <f>VLOOKUP(B47,'Форма КП'!$B$17:$G$27,5,FALSE)</f>
        <v>0</v>
      </c>
      <c r="G47" s="95">
        <f>F47*E47</f>
        <v>0</v>
      </c>
      <c r="H47" s="95"/>
      <c r="I47" s="95"/>
      <c r="J47" s="95">
        <f>F47</f>
        <v>0</v>
      </c>
      <c r="K47" s="95">
        <f>F47*E47</f>
        <v>0</v>
      </c>
    </row>
    <row r="48" spans="1:11" x14ac:dyDescent="0.25">
      <c r="A48" s="110">
        <v>31</v>
      </c>
      <c r="B48" s="106" t="s">
        <v>160</v>
      </c>
      <c r="C48" s="111" t="s">
        <v>161</v>
      </c>
      <c r="D48" s="112" t="s">
        <v>129</v>
      </c>
      <c r="E48" s="113">
        <v>4.6500000000000004</v>
      </c>
      <c r="F48" s="29"/>
      <c r="G48" s="29"/>
      <c r="H48" s="48" t="str">
        <f>VLOOKUP(B48,'Форма КП'!$B$29:$G$45,5,FALSE)</f>
        <v>Материал заказчика</v>
      </c>
      <c r="I48" s="49"/>
      <c r="J48" s="48" t="str">
        <f t="shared" ref="J48:J49" si="9">H48</f>
        <v>Материал заказчика</v>
      </c>
      <c r="K48" s="49"/>
    </row>
    <row r="49" spans="1:11" x14ac:dyDescent="0.25">
      <c r="A49" s="110">
        <v>32</v>
      </c>
      <c r="B49" s="106" t="s">
        <v>179</v>
      </c>
      <c r="C49" s="111" t="s">
        <v>180</v>
      </c>
      <c r="D49" s="112" t="s">
        <v>181</v>
      </c>
      <c r="E49" s="113">
        <v>1519</v>
      </c>
      <c r="F49" s="29"/>
      <c r="G49" s="29"/>
      <c r="H49" s="48" t="str">
        <f>VLOOKUP(B49,'Форма КП'!$B$29:$G$45,5,FALSE)</f>
        <v>Материал заказчика</v>
      </c>
      <c r="I49" s="49"/>
      <c r="J49" s="48" t="str">
        <f t="shared" si="9"/>
        <v>Материал заказчика</v>
      </c>
      <c r="K49" s="49"/>
    </row>
    <row r="50" spans="1:11" ht="36" x14ac:dyDescent="0.25">
      <c r="A50" s="105">
        <v>33</v>
      </c>
      <c r="B50" s="106" t="s">
        <v>182</v>
      </c>
      <c r="C50" s="107" t="s">
        <v>183</v>
      </c>
      <c r="D50" s="108" t="s">
        <v>31</v>
      </c>
      <c r="E50" s="109">
        <v>1003.12</v>
      </c>
      <c r="F50" s="95">
        <f>VLOOKUP(B50,'Форма КП'!$B$17:$G$27,5,FALSE)</f>
        <v>0</v>
      </c>
      <c r="G50" s="95">
        <f>F50*E50</f>
        <v>0</v>
      </c>
      <c r="H50" s="95"/>
      <c r="I50" s="95"/>
      <c r="J50" s="95">
        <f>F50</f>
        <v>0</v>
      </c>
      <c r="K50" s="95">
        <f>F50*E50</f>
        <v>0</v>
      </c>
    </row>
    <row r="51" spans="1:11" x14ac:dyDescent="0.25">
      <c r="A51" s="110">
        <v>34</v>
      </c>
      <c r="B51" s="106" t="s">
        <v>179</v>
      </c>
      <c r="C51" s="111" t="s">
        <v>180</v>
      </c>
      <c r="D51" s="112" t="s">
        <v>181</v>
      </c>
      <c r="E51" s="113">
        <v>542</v>
      </c>
      <c r="F51" s="29"/>
      <c r="G51" s="29"/>
      <c r="H51" s="48" t="str">
        <f>VLOOKUP(B51,'Форма КП'!$B$29:$G$45,5,FALSE)</f>
        <v>Материал заказчика</v>
      </c>
      <c r="I51" s="49"/>
      <c r="J51" s="48" t="str">
        <f t="shared" ref="J51" si="10">H51</f>
        <v>Материал заказчика</v>
      </c>
      <c r="K51" s="49"/>
    </row>
    <row r="52" spans="1:11" x14ac:dyDescent="0.25">
      <c r="A52" s="177" t="s">
        <v>21</v>
      </c>
      <c r="B52" s="178"/>
      <c r="C52" s="178"/>
      <c r="D52" s="178"/>
      <c r="E52" s="178"/>
      <c r="F52" s="178"/>
      <c r="G52" s="178"/>
      <c r="H52" s="178"/>
      <c r="I52" s="178"/>
      <c r="J52" s="179"/>
      <c r="K52" s="12">
        <f>SUM(K17:K51)</f>
        <v>0</v>
      </c>
    </row>
    <row r="53" spans="1:11" x14ac:dyDescent="0.25">
      <c r="A53" s="194" t="s">
        <v>23</v>
      </c>
      <c r="B53" s="195"/>
      <c r="C53" s="195"/>
      <c r="D53" s="195"/>
      <c r="E53" s="195"/>
      <c r="F53" s="195"/>
      <c r="G53" s="195"/>
      <c r="H53" s="195"/>
      <c r="I53" s="195"/>
      <c r="J53" s="196"/>
      <c r="K53" s="13">
        <f>SUM(G17:G51)</f>
        <v>0</v>
      </c>
    </row>
    <row r="54" spans="1:11" x14ac:dyDescent="0.25">
      <c r="A54" s="194" t="s">
        <v>24</v>
      </c>
      <c r="B54" s="195"/>
      <c r="C54" s="195"/>
      <c r="D54" s="195"/>
      <c r="E54" s="195"/>
      <c r="F54" s="195"/>
      <c r="G54" s="195"/>
      <c r="H54" s="195"/>
      <c r="I54" s="195"/>
      <c r="J54" s="196"/>
      <c r="K54" s="13">
        <f>SUM(I17:I51)</f>
        <v>0</v>
      </c>
    </row>
    <row r="55" spans="1:11" x14ac:dyDescent="0.25">
      <c r="A55" s="191" t="s">
        <v>20</v>
      </c>
      <c r="B55" s="192"/>
      <c r="C55" s="192"/>
      <c r="D55" s="192"/>
      <c r="E55" s="192"/>
      <c r="F55" s="192"/>
      <c r="G55" s="192"/>
      <c r="H55" s="192"/>
      <c r="I55" s="192"/>
      <c r="J55" s="193"/>
      <c r="K55" s="12">
        <f>IF('Форма КП'!E54&lt;20%,K54*0.2,0)</f>
        <v>0</v>
      </c>
    </row>
    <row r="56" spans="1:11" x14ac:dyDescent="0.25">
      <c r="A56" s="177" t="str">
        <f>IF('Форма КП'!E54=0,"Без НДС в связи с применением УСН","НДС " &amp; TEXT('Форма КП'!E54,"0%"))</f>
        <v>Без НДС в связи с применением УСН</v>
      </c>
      <c r="B56" s="178"/>
      <c r="C56" s="178"/>
      <c r="D56" s="178"/>
      <c r="E56" s="178"/>
      <c r="F56" s="178"/>
      <c r="G56" s="178"/>
      <c r="H56" s="178"/>
      <c r="I56" s="178"/>
      <c r="J56" s="179"/>
      <c r="K56" s="12">
        <f>SUM(K53:K55)*'Форма КП'!E54</f>
        <v>0</v>
      </c>
    </row>
    <row r="57" spans="1:11" x14ac:dyDescent="0.25">
      <c r="A57" s="177" t="s">
        <v>21</v>
      </c>
      <c r="B57" s="178"/>
      <c r="C57" s="178"/>
      <c r="D57" s="178"/>
      <c r="E57" s="178"/>
      <c r="F57" s="178"/>
      <c r="G57" s="178"/>
      <c r="H57" s="178"/>
      <c r="I57" s="178"/>
      <c r="J57" s="179"/>
      <c r="K57" s="12">
        <f>K52+K55+K56</f>
        <v>0</v>
      </c>
    </row>
  </sheetData>
  <sheetProtection algorithmName="SHA-512" hashValue="uo396Lfr5k0o8e5vLUn4hfkjRmYqsPOLMPTvQ6lN3tpe6MWAFoDcGx49ld9+ixHnso/YT7lsbrINEH1koy096w==" saltValue="Qh/68s8E3Qq3GaqdQOQQEA==" spinCount="100000" sheet="1" objects="1" scenarios="1"/>
  <protectedRanges>
    <protectedRange sqref="A2:B7 A55:K56" name="Диапазон1"/>
  </protectedRanges>
  <autoFilter ref="A14:K57" xr:uid="{DFAB5BB0-349F-4B9C-B943-D66B45042766}">
    <filterColumn colId="5" showButton="0"/>
    <filterColumn colId="6" showButton="0"/>
    <filterColumn colId="7" showButton="0"/>
    <filterColumn colId="9" showButton="0"/>
  </autoFilter>
  <mergeCells count="26">
    <mergeCell ref="A55:J55"/>
    <mergeCell ref="A53:J53"/>
    <mergeCell ref="A54:J54"/>
    <mergeCell ref="A56:J56"/>
    <mergeCell ref="A57:J57"/>
    <mergeCell ref="A52:J52"/>
    <mergeCell ref="F14:I14"/>
    <mergeCell ref="J14:K14"/>
    <mergeCell ref="G15:G16"/>
    <mergeCell ref="H15:H16"/>
    <mergeCell ref="I15:I16"/>
    <mergeCell ref="J15:J16"/>
    <mergeCell ref="K15:K16"/>
    <mergeCell ref="A14:A16"/>
    <mergeCell ref="B14:B16"/>
    <mergeCell ref="C14:C16"/>
    <mergeCell ref="D14:D16"/>
    <mergeCell ref="E14:E16"/>
    <mergeCell ref="F15:F16"/>
    <mergeCell ref="A11:K11"/>
    <mergeCell ref="A12:K12"/>
    <mergeCell ref="A2:B2"/>
    <mergeCell ref="A3:B3"/>
    <mergeCell ref="A4:B4"/>
    <mergeCell ref="A5:B5"/>
    <mergeCell ref="A10:K10"/>
  </mergeCells>
  <phoneticPr fontId="2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7F83-24D2-4690-8D30-FBE5F45EEF2C}">
  <dimension ref="B3:F22"/>
  <sheetViews>
    <sheetView view="pageBreakPreview" zoomScaleNormal="100" zoomScaleSheetLayoutView="100" workbookViewId="0">
      <selection activeCell="E22" sqref="E22"/>
    </sheetView>
  </sheetViews>
  <sheetFormatPr defaultColWidth="9.140625" defaultRowHeight="15" x14ac:dyDescent="0.25"/>
  <cols>
    <col min="1" max="1" width="9.140625" style="11"/>
    <col min="2" max="2" width="4.42578125" style="11" bestFit="1" customWidth="1"/>
    <col min="3" max="3" width="73.85546875" style="11" bestFit="1" customWidth="1"/>
    <col min="4" max="4" width="12.85546875" style="11" customWidth="1"/>
    <col min="5" max="5" width="17.7109375" style="11" customWidth="1"/>
    <col min="6" max="16384" width="9.140625" style="11"/>
  </cols>
  <sheetData>
    <row r="3" spans="2:6" x14ac:dyDescent="0.25">
      <c r="B3" s="197" t="s">
        <v>66</v>
      </c>
      <c r="C3" s="197"/>
      <c r="D3" s="197"/>
      <c r="E3" s="197"/>
    </row>
    <row r="5" spans="2:6" x14ac:dyDescent="0.25">
      <c r="B5" s="96" t="s">
        <v>67</v>
      </c>
      <c r="C5" s="96" t="s">
        <v>68</v>
      </c>
      <c r="D5" s="96" t="s">
        <v>69</v>
      </c>
      <c r="E5" s="96" t="s">
        <v>14</v>
      </c>
    </row>
    <row r="6" spans="2:6" x14ac:dyDescent="0.25">
      <c r="B6" s="96">
        <v>1</v>
      </c>
      <c r="C6" s="97" t="str">
        <f>'Форма КП'!C29</f>
        <v>Бетон В20</v>
      </c>
      <c r="D6" s="96" t="str">
        <f>'Форма КП'!D29</f>
        <v>м3</v>
      </c>
      <c r="E6" s="98">
        <f>'Форма КП'!E29</f>
        <v>336.05</v>
      </c>
      <c r="F6" s="99"/>
    </row>
    <row r="7" spans="2:6" x14ac:dyDescent="0.25">
      <c r="B7" s="96">
        <v>2</v>
      </c>
      <c r="C7" s="97" t="str">
        <f>'Форма КП'!C30</f>
        <v>Бетон В30</v>
      </c>
      <c r="D7" s="96" t="str">
        <f>'Форма КП'!D30</f>
        <v>м3</v>
      </c>
      <c r="E7" s="98">
        <f>'Форма КП'!E30</f>
        <v>568.5</v>
      </c>
      <c r="F7" s="99"/>
    </row>
    <row r="8" spans="2:6" x14ac:dyDescent="0.25">
      <c r="B8" s="96">
        <v>3</v>
      </c>
      <c r="C8" s="97" t="str">
        <f>'Форма КП'!C31</f>
        <v>Бетон В7,5</v>
      </c>
      <c r="D8" s="96" t="str">
        <f>'Форма КП'!D31</f>
        <v>м3</v>
      </c>
      <c r="E8" s="98">
        <f>'Форма КП'!E31</f>
        <v>426.55</v>
      </c>
      <c r="F8" s="99"/>
    </row>
    <row r="9" spans="2:6" x14ac:dyDescent="0.25">
      <c r="B9" s="96">
        <v>4</v>
      </c>
      <c r="C9" s="97" t="str">
        <f>'Форма КП'!C32</f>
        <v>Пенополистирол суспензионный (ППС) толщиной 80 мм</v>
      </c>
      <c r="D9" s="96" t="str">
        <f>'Форма КП'!D32</f>
        <v>м3</v>
      </c>
      <c r="E9" s="98">
        <f>'Форма КП'!E32</f>
        <v>227.2</v>
      </c>
      <c r="F9" s="99"/>
    </row>
    <row r="10" spans="2:6" x14ac:dyDescent="0.25">
      <c r="B10" s="96">
        <v>5</v>
      </c>
      <c r="C10" s="97" t="str">
        <f>'Форма КП'!C33</f>
        <v>Смесь С5</v>
      </c>
      <c r="D10" s="96" t="str">
        <f>'Форма КП'!D33</f>
        <v>м3</v>
      </c>
      <c r="E10" s="98">
        <f>'Форма КП'!E33</f>
        <v>1390.65</v>
      </c>
      <c r="F10" s="99"/>
    </row>
    <row r="11" spans="2:6" x14ac:dyDescent="0.25">
      <c r="B11" s="96">
        <v>6</v>
      </c>
      <c r="C11" s="97" t="str">
        <f>'Форма КП'!C34</f>
        <v>Экструзионный пенополистирол (XPS)</v>
      </c>
      <c r="D11" s="96" t="str">
        <f>'Форма КП'!D34</f>
        <v>м3</v>
      </c>
      <c r="E11" s="98">
        <f>'Форма КП'!E34</f>
        <v>15.83</v>
      </c>
      <c r="F11" s="99"/>
    </row>
    <row r="12" spans="2:6" x14ac:dyDescent="0.25">
      <c r="B12" s="96">
        <v>7</v>
      </c>
      <c r="C12" s="97" t="str">
        <f>'Форма КП'!C35</f>
        <v>Герметик серый, 600мл</v>
      </c>
      <c r="D12" s="96" t="str">
        <f>'Форма КП'!D35</f>
        <v>шт</v>
      </c>
      <c r="E12" s="98">
        <f>'Форма КП'!E35</f>
        <v>2061</v>
      </c>
      <c r="F12" s="99"/>
    </row>
    <row r="13" spans="2:6" x14ac:dyDescent="0.25">
      <c r="B13" s="96">
        <v>8</v>
      </c>
      <c r="C13" s="97" t="str">
        <f>'Форма КП'!C36</f>
        <v>Пленка ПВХ 150-200 мкм</v>
      </c>
      <c r="D13" s="96" t="str">
        <f>'Форма КП'!D36</f>
        <v>м2</v>
      </c>
      <c r="E13" s="98">
        <f>'Форма КП'!E36</f>
        <v>3173.65</v>
      </c>
      <c r="F13" s="99"/>
    </row>
    <row r="14" spans="2:6" x14ac:dyDescent="0.25">
      <c r="B14" s="96">
        <v>9</v>
      </c>
      <c r="C14" s="97" t="str">
        <f>'Форма КП'!C37</f>
        <v>Арматура Ø10 А240</v>
      </c>
      <c r="D14" s="96" t="str">
        <f>'Форма КП'!D37</f>
        <v>т</v>
      </c>
      <c r="E14" s="118">
        <f>'Форма КП'!E37</f>
        <v>32.316000000000003</v>
      </c>
    </row>
    <row r="15" spans="2:6" x14ac:dyDescent="0.25">
      <c r="B15" s="96">
        <v>10</v>
      </c>
      <c r="C15" s="97" t="str">
        <f>'Форма КП'!C38</f>
        <v>Арматура Ø10 А500</v>
      </c>
      <c r="D15" s="96" t="str">
        <f>'Форма КП'!D38</f>
        <v>т</v>
      </c>
      <c r="E15" s="118">
        <f>'Форма КП'!E38</f>
        <v>6.0000000000000001E-3</v>
      </c>
    </row>
    <row r="16" spans="2:6" x14ac:dyDescent="0.25">
      <c r="B16" s="96">
        <v>11</v>
      </c>
      <c r="C16" s="97" t="str">
        <f>'Форма КП'!C39</f>
        <v>Арматура Ø12 А500</v>
      </c>
      <c r="D16" s="96" t="str">
        <f>'Форма КП'!D39</f>
        <v>т</v>
      </c>
      <c r="E16" s="118">
        <f>'Форма КП'!E39</f>
        <v>0.47199999999999998</v>
      </c>
    </row>
    <row r="17" spans="2:5" x14ac:dyDescent="0.25">
      <c r="B17" s="96">
        <v>12</v>
      </c>
      <c r="C17" s="97" t="str">
        <f>'Форма КП'!C40</f>
        <v>Арматура Ø14 А500</v>
      </c>
      <c r="D17" s="96" t="str">
        <f>'Форма КП'!D40</f>
        <v>т</v>
      </c>
      <c r="E17" s="118">
        <f>'Форма КП'!E40</f>
        <v>7.9580000000000002</v>
      </c>
    </row>
    <row r="18" spans="2:5" x14ac:dyDescent="0.25">
      <c r="B18" s="96">
        <v>13</v>
      </c>
      <c r="C18" s="97" t="str">
        <f>'Форма КП'!C41</f>
        <v>Арматура Ø16 А500</v>
      </c>
      <c r="D18" s="96" t="str">
        <f>'Форма КП'!D41</f>
        <v>т</v>
      </c>
      <c r="E18" s="118">
        <f>'Форма КП'!E41</f>
        <v>0.01</v>
      </c>
    </row>
    <row r="19" spans="2:5" x14ac:dyDescent="0.25">
      <c r="B19" s="96">
        <v>14</v>
      </c>
      <c r="C19" s="97" t="str">
        <f>'Форма КП'!C42</f>
        <v>Арматура Ø18 А500</v>
      </c>
      <c r="D19" s="96" t="str">
        <f>'Форма КП'!D42</f>
        <v>т</v>
      </c>
      <c r="E19" s="118">
        <f>'Форма КП'!E42</f>
        <v>44.9</v>
      </c>
    </row>
    <row r="20" spans="2:5" x14ac:dyDescent="0.25">
      <c r="B20" s="96">
        <v>15</v>
      </c>
      <c r="C20" s="97" t="str">
        <f>'Форма КП'!C43</f>
        <v>Арматура Ø8 А500</v>
      </c>
      <c r="D20" s="96" t="str">
        <f>'Форма КП'!D43</f>
        <v>т</v>
      </c>
      <c r="E20" s="118">
        <f>'Форма КП'!E43</f>
        <v>4.3029999999999999</v>
      </c>
    </row>
    <row r="21" spans="2:5" x14ac:dyDescent="0.25">
      <c r="B21" s="96">
        <v>16</v>
      </c>
      <c r="C21" s="97" t="str">
        <f>'Форма КП'!C44</f>
        <v>Арматура Ø8 А240</v>
      </c>
      <c r="D21" s="96" t="str">
        <f>'Форма КП'!D44</f>
        <v>т</v>
      </c>
      <c r="E21" s="118">
        <f>'Форма КП'!E44</f>
        <v>0.32500000000000001</v>
      </c>
    </row>
    <row r="22" spans="2:5" x14ac:dyDescent="0.25">
      <c r="B22" s="96">
        <v>17</v>
      </c>
      <c r="C22" s="97" t="str">
        <f>'Форма КП'!C45</f>
        <v>Арматура стеклопластиковая Ø8</v>
      </c>
      <c r="D22" s="96" t="str">
        <f>'Форма КП'!D45</f>
        <v>м</v>
      </c>
      <c r="E22" s="98">
        <f>'Форма КП'!E45</f>
        <v>33130.980000000003</v>
      </c>
    </row>
  </sheetData>
  <sheetProtection algorithmName="SHA-512" hashValue="Zv1f2Qx51usmWUl3qLsr/0DpV2uu3dLDN8S77OAywn6tEUOEimPljfPn9zvpG58mEToL1mwRfiiU11joIGl4kQ==" saltValue="7pqu7JV4DRq0QHdayWVn6Q==" spinCount="100000" sheet="1" objects="1" scenarios="1"/>
  <mergeCells count="1">
    <mergeCell ref="B3:E3"/>
  </mergeCells>
  <pageMargins left="0.7" right="0.7" top="0.75" bottom="0.75" header="0.3" footer="0.3"/>
  <pageSetup paperSize="9" scale="63" orientation="portrait" r:id="rId1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52A3-896F-4ECB-8B14-DC56680BDD3E}">
  <sheetPr>
    <tabColor theme="4" tint="0.79998168889431442"/>
  </sheetPr>
  <dimension ref="A1:NE30"/>
  <sheetViews>
    <sheetView workbookViewId="0">
      <selection activeCell="A3" sqref="A3:A5"/>
    </sheetView>
  </sheetViews>
  <sheetFormatPr defaultRowHeight="15" x14ac:dyDescent="0.25"/>
  <cols>
    <col min="1" max="1" width="5.140625" bestFit="1" customWidth="1"/>
    <col min="2" max="2" width="60.28515625" bestFit="1" customWidth="1"/>
    <col min="3" max="4" width="11.7109375" customWidth="1"/>
    <col min="5" max="369" width="1.42578125" customWidth="1"/>
  </cols>
  <sheetData>
    <row r="1" spans="1:369" ht="15.75" thickBot="1" x14ac:dyDescent="0.3"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  <c r="IU1" s="50"/>
      <c r="IV1" s="50"/>
      <c r="IW1" s="50"/>
      <c r="IX1" s="50"/>
      <c r="IY1" s="50"/>
      <c r="IZ1" s="50"/>
      <c r="JA1" s="50"/>
      <c r="JB1" s="50"/>
      <c r="JC1" s="50"/>
      <c r="JD1" s="50"/>
      <c r="JE1" s="50"/>
      <c r="JF1" s="50"/>
      <c r="JG1" s="50"/>
      <c r="JH1" s="50"/>
      <c r="JI1" s="50"/>
      <c r="JJ1" s="50"/>
      <c r="JK1" s="50"/>
      <c r="JL1" s="50"/>
      <c r="JM1" s="50"/>
      <c r="JN1" s="50"/>
      <c r="JO1" s="50"/>
      <c r="JP1" s="50"/>
      <c r="JQ1" s="50"/>
      <c r="JR1" s="50"/>
      <c r="JS1" s="50"/>
      <c r="JT1" s="50"/>
      <c r="JU1" s="50"/>
      <c r="JV1" s="50"/>
      <c r="JW1" s="50"/>
      <c r="JX1" s="50"/>
      <c r="JY1" s="50"/>
      <c r="JZ1" s="50"/>
      <c r="KA1" s="50"/>
      <c r="KB1" s="50"/>
      <c r="KC1" s="50"/>
      <c r="KD1" s="50"/>
      <c r="KE1" s="50"/>
      <c r="KF1" s="50"/>
      <c r="KG1" s="50"/>
      <c r="KH1" s="50"/>
      <c r="KI1" s="50"/>
      <c r="KJ1" s="50"/>
      <c r="KK1" s="50"/>
      <c r="KL1" s="50"/>
      <c r="KM1" s="50"/>
      <c r="KN1" s="50"/>
      <c r="KO1" s="50"/>
      <c r="KP1" s="50"/>
      <c r="KQ1" s="50"/>
      <c r="KR1" s="50"/>
      <c r="KS1" s="50"/>
      <c r="KT1" s="50"/>
      <c r="KU1" s="50"/>
      <c r="KV1" s="50"/>
      <c r="KW1" s="50"/>
      <c r="KX1" s="50"/>
      <c r="KY1" s="50"/>
      <c r="KZ1" s="50"/>
      <c r="LA1" s="50"/>
      <c r="LB1" s="50"/>
      <c r="LC1" s="50"/>
      <c r="LD1" s="50"/>
      <c r="LE1" s="50"/>
      <c r="LF1" s="50"/>
      <c r="LG1" s="50"/>
      <c r="LH1" s="50"/>
      <c r="LI1" s="50"/>
      <c r="LJ1" s="50"/>
      <c r="LK1" s="50"/>
      <c r="LL1" s="50"/>
      <c r="LM1" s="50"/>
      <c r="LN1" s="50"/>
      <c r="LO1" s="50"/>
      <c r="LP1" s="50"/>
      <c r="LQ1" s="50"/>
      <c r="LR1" s="50"/>
      <c r="LS1" s="50"/>
      <c r="LT1" s="50"/>
      <c r="LU1" s="50"/>
      <c r="LV1" s="50"/>
      <c r="LW1" s="50"/>
      <c r="LX1" s="50"/>
      <c r="LY1" s="50"/>
      <c r="LZ1" s="50"/>
      <c r="MA1" s="50"/>
      <c r="MB1" s="50"/>
      <c r="MC1" s="50"/>
      <c r="MD1" s="50"/>
      <c r="ME1" s="50"/>
      <c r="MF1" s="50"/>
      <c r="MG1" s="50"/>
      <c r="MH1" s="50"/>
      <c r="MI1" s="50"/>
      <c r="MJ1" s="50"/>
      <c r="MK1" s="50"/>
      <c r="ML1" s="50"/>
      <c r="MM1" s="50"/>
      <c r="MN1" s="50"/>
      <c r="MO1" s="50"/>
      <c r="MP1" s="50"/>
      <c r="MQ1" s="50"/>
      <c r="MR1" s="50"/>
      <c r="MS1" s="50"/>
      <c r="MT1" s="50"/>
      <c r="MU1" s="50"/>
      <c r="MV1" s="50"/>
      <c r="MW1" s="50"/>
      <c r="MX1" s="50"/>
      <c r="MY1" s="50"/>
      <c r="MZ1" s="50"/>
      <c r="NA1" s="50"/>
      <c r="NB1" s="50"/>
      <c r="NC1" s="50"/>
      <c r="ND1" s="50"/>
      <c r="NE1" s="50"/>
    </row>
    <row r="2" spans="1:369" ht="15.75" thickBot="1" x14ac:dyDescent="0.3">
      <c r="A2" s="198" t="s">
        <v>184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  <c r="BS2" s="199"/>
      <c r="BT2" s="199"/>
      <c r="BU2" s="199"/>
      <c r="BV2" s="199"/>
      <c r="BW2" s="199"/>
      <c r="BX2" s="199"/>
      <c r="BY2" s="199"/>
      <c r="BZ2" s="199"/>
      <c r="CA2" s="199"/>
      <c r="CB2" s="199"/>
      <c r="CC2" s="199"/>
      <c r="CD2" s="199"/>
      <c r="CE2" s="199"/>
      <c r="CF2" s="199"/>
      <c r="CG2" s="199"/>
      <c r="CH2" s="199"/>
      <c r="CI2" s="199"/>
      <c r="CJ2" s="199"/>
      <c r="CK2" s="199"/>
      <c r="CL2" s="199"/>
      <c r="CM2" s="199"/>
      <c r="CN2" s="199"/>
      <c r="CO2" s="199"/>
      <c r="CP2" s="199"/>
      <c r="CQ2" s="199"/>
      <c r="CR2" s="199"/>
      <c r="CS2" s="199"/>
      <c r="CT2" s="199"/>
      <c r="CU2" s="199"/>
      <c r="CV2" s="199"/>
      <c r="CW2" s="199"/>
      <c r="CX2" s="199"/>
      <c r="CY2" s="199"/>
      <c r="CZ2" s="199"/>
      <c r="DA2" s="199"/>
      <c r="DB2" s="199"/>
      <c r="DC2" s="199"/>
      <c r="DD2" s="199"/>
      <c r="DE2" s="199"/>
      <c r="DF2" s="199"/>
      <c r="DG2" s="199"/>
      <c r="DH2" s="199"/>
      <c r="DI2" s="199"/>
      <c r="DJ2" s="199"/>
      <c r="DK2" s="199"/>
      <c r="DL2" s="199"/>
      <c r="DM2" s="199"/>
      <c r="DN2" s="199"/>
      <c r="DO2" s="199"/>
      <c r="DP2" s="199"/>
      <c r="DQ2" s="199"/>
      <c r="DR2" s="199"/>
      <c r="DS2" s="199"/>
      <c r="DT2" s="199"/>
      <c r="DU2" s="199"/>
      <c r="DV2" s="199"/>
      <c r="DW2" s="199"/>
      <c r="DX2" s="199"/>
      <c r="DY2" s="199"/>
      <c r="DZ2" s="199"/>
      <c r="EA2" s="199"/>
      <c r="EB2" s="199"/>
      <c r="EC2" s="199"/>
      <c r="ED2" s="199"/>
      <c r="EE2" s="199"/>
      <c r="EF2" s="199"/>
      <c r="EG2" s="199"/>
      <c r="EH2" s="199"/>
      <c r="EI2" s="199"/>
      <c r="EJ2" s="199"/>
      <c r="EK2" s="199"/>
      <c r="EL2" s="199"/>
      <c r="EM2" s="199"/>
      <c r="EN2" s="199"/>
      <c r="EO2" s="199"/>
      <c r="EP2" s="199"/>
      <c r="EQ2" s="199"/>
      <c r="ER2" s="199"/>
      <c r="ES2" s="199"/>
      <c r="ET2" s="199"/>
      <c r="EU2" s="199"/>
      <c r="EV2" s="199"/>
      <c r="EW2" s="199"/>
      <c r="EX2" s="199"/>
      <c r="EY2" s="199"/>
      <c r="EZ2" s="199"/>
      <c r="FA2" s="199"/>
      <c r="FB2" s="199"/>
      <c r="FC2" s="199"/>
      <c r="FD2" s="199"/>
      <c r="FE2" s="199"/>
      <c r="FF2" s="199"/>
      <c r="FG2" s="199"/>
      <c r="FH2" s="199"/>
      <c r="FI2" s="199"/>
      <c r="FJ2" s="199"/>
      <c r="FK2" s="199"/>
      <c r="FL2" s="199"/>
      <c r="FM2" s="199"/>
      <c r="FN2" s="199"/>
      <c r="FO2" s="199"/>
      <c r="FP2" s="199"/>
      <c r="FQ2" s="199"/>
      <c r="FR2" s="199"/>
      <c r="FS2" s="199"/>
      <c r="FT2" s="199"/>
      <c r="FU2" s="199"/>
      <c r="FV2" s="199"/>
      <c r="FW2" s="199"/>
      <c r="FX2" s="199"/>
      <c r="FY2" s="199"/>
      <c r="FZ2" s="199"/>
      <c r="GA2" s="199"/>
      <c r="GB2" s="199"/>
      <c r="GC2" s="199"/>
      <c r="GD2" s="199"/>
      <c r="GE2" s="199"/>
      <c r="GF2" s="199"/>
      <c r="GG2" s="199"/>
      <c r="GH2" s="199"/>
      <c r="GI2" s="199"/>
      <c r="GJ2" s="199"/>
      <c r="GK2" s="199"/>
      <c r="GL2" s="199"/>
      <c r="GM2" s="199"/>
      <c r="GN2" s="199"/>
      <c r="GO2" s="199"/>
      <c r="GP2" s="199"/>
      <c r="GQ2" s="199"/>
      <c r="GR2" s="199"/>
      <c r="GS2" s="199"/>
      <c r="GT2" s="199"/>
      <c r="GU2" s="199"/>
      <c r="GV2" s="199"/>
      <c r="GW2" s="199"/>
      <c r="GX2" s="199"/>
      <c r="GY2" s="199"/>
      <c r="GZ2" s="199"/>
      <c r="HA2" s="199"/>
      <c r="HB2" s="199"/>
      <c r="HC2" s="199"/>
      <c r="HD2" s="199"/>
      <c r="HE2" s="199"/>
      <c r="HF2" s="199"/>
      <c r="HG2" s="199"/>
      <c r="HH2" s="199"/>
      <c r="HI2" s="199"/>
      <c r="HJ2" s="199"/>
      <c r="HK2" s="199"/>
      <c r="HL2" s="199"/>
      <c r="HM2" s="199"/>
      <c r="HN2" s="199"/>
      <c r="HO2" s="199"/>
      <c r="HP2" s="199"/>
      <c r="HQ2" s="199"/>
      <c r="HR2" s="199"/>
      <c r="HS2" s="199"/>
      <c r="HT2" s="199"/>
      <c r="HU2" s="199"/>
      <c r="HV2" s="199"/>
      <c r="HW2" s="199"/>
      <c r="HX2" s="199"/>
      <c r="HY2" s="199"/>
      <c r="HZ2" s="199"/>
      <c r="IA2" s="199"/>
      <c r="IB2" s="199"/>
      <c r="IC2" s="199"/>
      <c r="ID2" s="199"/>
      <c r="IE2" s="199"/>
      <c r="IF2" s="199"/>
      <c r="IG2" s="199"/>
      <c r="IH2" s="199"/>
      <c r="II2" s="199"/>
      <c r="IJ2" s="199"/>
      <c r="IK2" s="199"/>
      <c r="IL2" s="199"/>
      <c r="IM2" s="199"/>
      <c r="IN2" s="199"/>
      <c r="IO2" s="199"/>
      <c r="IP2" s="199"/>
      <c r="IQ2" s="199"/>
      <c r="IR2" s="199"/>
      <c r="IS2" s="199"/>
      <c r="IT2" s="199"/>
      <c r="IU2" s="199"/>
      <c r="IV2" s="199"/>
      <c r="IW2" s="199"/>
      <c r="IX2" s="199"/>
      <c r="IY2" s="199"/>
      <c r="IZ2" s="199"/>
      <c r="JA2" s="199"/>
      <c r="JB2" s="199"/>
      <c r="JC2" s="199"/>
      <c r="JD2" s="199"/>
      <c r="JE2" s="199"/>
      <c r="JF2" s="199"/>
      <c r="JG2" s="199"/>
      <c r="JH2" s="199"/>
      <c r="JI2" s="199"/>
      <c r="JJ2" s="199"/>
      <c r="JK2" s="199"/>
      <c r="JL2" s="199"/>
      <c r="JM2" s="199"/>
      <c r="JN2" s="199"/>
      <c r="JO2" s="199"/>
      <c r="JP2" s="199"/>
      <c r="JQ2" s="199"/>
      <c r="JR2" s="199"/>
      <c r="JS2" s="199"/>
      <c r="JT2" s="199"/>
      <c r="JU2" s="199"/>
      <c r="JV2" s="199"/>
      <c r="JW2" s="199"/>
      <c r="JX2" s="199"/>
      <c r="JY2" s="199"/>
      <c r="JZ2" s="199"/>
      <c r="KA2" s="199"/>
      <c r="KB2" s="199"/>
      <c r="KC2" s="199"/>
      <c r="KD2" s="199"/>
      <c r="KE2" s="199"/>
      <c r="KF2" s="199"/>
      <c r="KG2" s="199"/>
      <c r="KH2" s="199"/>
      <c r="KI2" s="199"/>
      <c r="KJ2" s="199"/>
      <c r="KK2" s="199"/>
      <c r="KL2" s="199"/>
      <c r="KM2" s="199"/>
      <c r="KN2" s="199"/>
      <c r="KO2" s="199"/>
      <c r="KP2" s="199"/>
      <c r="KQ2" s="199"/>
      <c r="KR2" s="199"/>
      <c r="KS2" s="199"/>
      <c r="KT2" s="199"/>
      <c r="KU2" s="199"/>
      <c r="KV2" s="199"/>
      <c r="KW2" s="199"/>
      <c r="KX2" s="199"/>
      <c r="KY2" s="199"/>
      <c r="KZ2" s="199"/>
      <c r="LA2" s="199"/>
      <c r="LB2" s="199"/>
      <c r="LC2" s="199"/>
      <c r="LD2" s="199"/>
      <c r="LE2" s="199"/>
      <c r="LF2" s="199"/>
      <c r="LG2" s="199"/>
      <c r="LH2" s="199"/>
      <c r="LI2" s="199"/>
      <c r="LJ2" s="199"/>
      <c r="LK2" s="199"/>
      <c r="LL2" s="199"/>
      <c r="LM2" s="199"/>
      <c r="LN2" s="199"/>
      <c r="LO2" s="199"/>
      <c r="LP2" s="199"/>
      <c r="LQ2" s="199"/>
      <c r="LR2" s="199"/>
      <c r="LS2" s="199"/>
      <c r="LT2" s="199"/>
      <c r="LU2" s="199"/>
      <c r="LV2" s="199"/>
      <c r="LW2" s="199"/>
      <c r="LX2" s="199"/>
      <c r="LY2" s="199"/>
      <c r="LZ2" s="199"/>
      <c r="MA2" s="199"/>
      <c r="MB2" s="199"/>
      <c r="MC2" s="199"/>
      <c r="MD2" s="199"/>
      <c r="ME2" s="199"/>
      <c r="MF2" s="199"/>
      <c r="MG2" s="199"/>
      <c r="MH2" s="199"/>
      <c r="MI2" s="199"/>
      <c r="MJ2" s="199"/>
      <c r="MK2" s="199"/>
      <c r="ML2" s="199"/>
      <c r="MM2" s="199"/>
      <c r="MN2" s="199"/>
      <c r="MO2" s="199"/>
      <c r="MP2" s="199"/>
      <c r="MQ2" s="199"/>
      <c r="MR2" s="199"/>
      <c r="MS2" s="199"/>
      <c r="MT2" s="199"/>
      <c r="MU2" s="199"/>
      <c r="MV2" s="199"/>
      <c r="MW2" s="199"/>
      <c r="MX2" s="199"/>
      <c r="MY2" s="199"/>
      <c r="MZ2" s="199"/>
      <c r="NA2" s="199"/>
      <c r="NB2" s="199"/>
      <c r="NC2" s="199"/>
      <c r="ND2" s="199"/>
      <c r="NE2" s="200"/>
    </row>
    <row r="3" spans="1:369" ht="15.75" thickBot="1" x14ac:dyDescent="0.3">
      <c r="A3" s="201" t="s">
        <v>10</v>
      </c>
      <c r="B3" s="204" t="s">
        <v>64</v>
      </c>
      <c r="C3" s="207" t="s">
        <v>99</v>
      </c>
      <c r="D3" s="210" t="s">
        <v>90</v>
      </c>
      <c r="E3" s="213" t="s">
        <v>100</v>
      </c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4"/>
      <c r="CG3" s="214"/>
      <c r="CH3" s="214"/>
      <c r="CI3" s="214"/>
      <c r="CJ3" s="214"/>
      <c r="CK3" s="214"/>
      <c r="CL3" s="214"/>
      <c r="CM3" s="214"/>
      <c r="CN3" s="214"/>
      <c r="CO3" s="214"/>
      <c r="CP3" s="214"/>
      <c r="CQ3" s="214"/>
      <c r="CR3" s="214"/>
      <c r="CS3" s="214"/>
      <c r="CT3" s="214"/>
      <c r="CU3" s="214"/>
      <c r="CV3" s="214"/>
      <c r="CW3" s="214"/>
      <c r="CX3" s="214"/>
      <c r="CY3" s="214"/>
      <c r="CZ3" s="214"/>
      <c r="DA3" s="214"/>
      <c r="DB3" s="214"/>
      <c r="DC3" s="214"/>
      <c r="DD3" s="214"/>
      <c r="DE3" s="214"/>
      <c r="DF3" s="214"/>
      <c r="DG3" s="214"/>
      <c r="DH3" s="214"/>
      <c r="DI3" s="214"/>
      <c r="DJ3" s="214"/>
      <c r="DK3" s="214"/>
      <c r="DL3" s="214"/>
      <c r="DM3" s="214"/>
      <c r="DN3" s="214"/>
      <c r="DO3" s="214"/>
      <c r="DP3" s="214"/>
      <c r="DQ3" s="214"/>
      <c r="DR3" s="214"/>
      <c r="DS3" s="214"/>
      <c r="DT3" s="214"/>
      <c r="DU3" s="214"/>
      <c r="DV3" s="214"/>
      <c r="DW3" s="214"/>
      <c r="DX3" s="214"/>
      <c r="DY3" s="214"/>
      <c r="DZ3" s="214"/>
      <c r="EA3" s="214"/>
      <c r="EB3" s="214"/>
      <c r="EC3" s="214"/>
      <c r="ED3" s="214"/>
      <c r="EE3" s="214"/>
      <c r="EF3" s="214"/>
      <c r="EG3" s="214"/>
      <c r="EH3" s="214"/>
      <c r="EI3" s="214"/>
      <c r="EJ3" s="214"/>
      <c r="EK3" s="214"/>
      <c r="EL3" s="214"/>
      <c r="EM3" s="214"/>
      <c r="EN3" s="214"/>
      <c r="EO3" s="214"/>
      <c r="EP3" s="214"/>
      <c r="EQ3" s="214"/>
      <c r="ER3" s="214"/>
      <c r="ES3" s="214"/>
      <c r="ET3" s="214"/>
      <c r="EU3" s="214"/>
      <c r="EV3" s="214"/>
      <c r="EW3" s="214"/>
      <c r="EX3" s="214"/>
      <c r="EY3" s="214"/>
      <c r="EZ3" s="214"/>
      <c r="FA3" s="214"/>
      <c r="FB3" s="214"/>
      <c r="FC3" s="214"/>
      <c r="FD3" s="214"/>
      <c r="FE3" s="214"/>
      <c r="FF3" s="214"/>
      <c r="FG3" s="214"/>
      <c r="FH3" s="214"/>
      <c r="FI3" s="214"/>
      <c r="FJ3" s="214"/>
      <c r="FK3" s="214"/>
      <c r="FL3" s="214"/>
      <c r="FM3" s="214"/>
      <c r="FN3" s="214"/>
      <c r="FO3" s="214"/>
      <c r="FP3" s="214"/>
      <c r="FQ3" s="214"/>
      <c r="FR3" s="214"/>
      <c r="FS3" s="214"/>
      <c r="FT3" s="214"/>
      <c r="FU3" s="214"/>
      <c r="FV3" s="214"/>
      <c r="FW3" s="214"/>
      <c r="FX3" s="214"/>
      <c r="FY3" s="214"/>
      <c r="FZ3" s="214"/>
      <c r="GA3" s="214"/>
      <c r="GB3" s="214"/>
      <c r="GC3" s="214"/>
      <c r="GD3" s="214"/>
      <c r="GE3" s="214"/>
      <c r="GF3" s="214"/>
      <c r="GG3" s="214"/>
      <c r="GH3" s="214"/>
      <c r="GI3" s="214"/>
      <c r="GJ3" s="214"/>
      <c r="GK3" s="214"/>
      <c r="GL3" s="214"/>
      <c r="GM3" s="214"/>
      <c r="GN3" s="214"/>
      <c r="GO3" s="214"/>
      <c r="GP3" s="214"/>
      <c r="GQ3" s="214"/>
      <c r="GR3" s="214"/>
      <c r="GS3" s="214"/>
      <c r="GT3" s="214"/>
      <c r="GU3" s="214"/>
      <c r="GV3" s="214"/>
      <c r="GW3" s="214"/>
      <c r="GX3" s="214"/>
      <c r="GY3" s="214"/>
      <c r="GZ3" s="214"/>
      <c r="HA3" s="214"/>
      <c r="HB3" s="214"/>
      <c r="HC3" s="214"/>
      <c r="HD3" s="214"/>
      <c r="HE3" s="214"/>
      <c r="HF3" s="214"/>
      <c r="HG3" s="214"/>
      <c r="HH3" s="214"/>
      <c r="HI3" s="214"/>
      <c r="HJ3" s="214"/>
      <c r="HK3" s="214"/>
      <c r="HL3" s="214"/>
      <c r="HM3" s="214"/>
      <c r="HN3" s="214"/>
      <c r="HO3" s="214"/>
      <c r="HP3" s="214"/>
      <c r="HQ3" s="214"/>
      <c r="HR3" s="214"/>
      <c r="HS3" s="214"/>
      <c r="HT3" s="214"/>
      <c r="HU3" s="214"/>
      <c r="HV3" s="214"/>
      <c r="HW3" s="214"/>
      <c r="HX3" s="214"/>
      <c r="HY3" s="214"/>
      <c r="HZ3" s="214"/>
      <c r="IA3" s="214"/>
      <c r="IB3" s="214"/>
      <c r="IC3" s="214"/>
      <c r="ID3" s="214"/>
      <c r="IE3" s="214"/>
      <c r="IF3" s="214"/>
      <c r="IG3" s="214"/>
      <c r="IH3" s="214"/>
      <c r="II3" s="214"/>
      <c r="IJ3" s="214"/>
      <c r="IK3" s="214"/>
      <c r="IL3" s="214"/>
      <c r="IM3" s="214"/>
      <c r="IN3" s="214"/>
      <c r="IO3" s="214"/>
      <c r="IP3" s="214"/>
      <c r="IQ3" s="214"/>
      <c r="IR3" s="214"/>
      <c r="IS3" s="214"/>
      <c r="IT3" s="214"/>
      <c r="IU3" s="214"/>
      <c r="IV3" s="214"/>
      <c r="IW3" s="214"/>
      <c r="IX3" s="214"/>
      <c r="IY3" s="214"/>
      <c r="IZ3" s="214"/>
      <c r="JA3" s="214"/>
      <c r="JB3" s="214"/>
      <c r="JC3" s="214"/>
      <c r="JD3" s="214"/>
      <c r="JE3" s="214"/>
      <c r="JF3" s="214"/>
      <c r="JG3" s="214"/>
      <c r="JH3" s="214"/>
      <c r="JI3" s="214"/>
      <c r="JJ3" s="214"/>
      <c r="JK3" s="214"/>
      <c r="JL3" s="214"/>
      <c r="JM3" s="214"/>
      <c r="JN3" s="214"/>
      <c r="JO3" s="214"/>
      <c r="JP3" s="214"/>
      <c r="JQ3" s="214"/>
      <c r="JR3" s="214"/>
      <c r="JS3" s="214"/>
      <c r="JT3" s="214"/>
      <c r="JU3" s="214"/>
      <c r="JV3" s="214"/>
      <c r="JW3" s="214"/>
      <c r="JX3" s="214"/>
      <c r="JY3" s="214"/>
      <c r="JZ3" s="214"/>
      <c r="KA3" s="214"/>
      <c r="KB3" s="214"/>
      <c r="KC3" s="214"/>
      <c r="KD3" s="214"/>
      <c r="KE3" s="214"/>
      <c r="KF3" s="214"/>
      <c r="KG3" s="214"/>
      <c r="KH3" s="214"/>
      <c r="KI3" s="214"/>
      <c r="KJ3" s="214"/>
      <c r="KK3" s="214"/>
      <c r="KL3" s="214"/>
      <c r="KM3" s="214"/>
      <c r="KN3" s="214"/>
      <c r="KO3" s="214"/>
      <c r="KP3" s="214"/>
      <c r="KQ3" s="214"/>
      <c r="KR3" s="214"/>
      <c r="KS3" s="214"/>
      <c r="KT3" s="214"/>
      <c r="KU3" s="214"/>
      <c r="KV3" s="214"/>
      <c r="KW3" s="214"/>
      <c r="KX3" s="214"/>
      <c r="KY3" s="214"/>
      <c r="KZ3" s="214"/>
      <c r="LA3" s="214"/>
      <c r="LB3" s="214"/>
      <c r="LC3" s="214"/>
      <c r="LD3" s="214"/>
      <c r="LE3" s="214"/>
      <c r="LF3" s="214"/>
      <c r="LG3" s="214"/>
      <c r="LH3" s="214"/>
      <c r="LI3" s="214"/>
      <c r="LJ3" s="214"/>
      <c r="LK3" s="214"/>
      <c r="LL3" s="214"/>
      <c r="LM3" s="214"/>
      <c r="LN3" s="214"/>
      <c r="LO3" s="214"/>
      <c r="LP3" s="214"/>
      <c r="LQ3" s="214"/>
      <c r="LR3" s="214"/>
      <c r="LS3" s="214"/>
      <c r="LT3" s="214"/>
      <c r="LU3" s="214"/>
      <c r="LV3" s="214"/>
      <c r="LW3" s="214"/>
      <c r="LX3" s="214"/>
      <c r="LY3" s="214"/>
      <c r="LZ3" s="214"/>
      <c r="MA3" s="214"/>
      <c r="MB3" s="214"/>
      <c r="MC3" s="214"/>
      <c r="MD3" s="214"/>
      <c r="ME3" s="214"/>
      <c r="MF3" s="214"/>
      <c r="MG3" s="214"/>
      <c r="MH3" s="214"/>
      <c r="MI3" s="214"/>
      <c r="MJ3" s="214"/>
      <c r="MK3" s="214"/>
      <c r="ML3" s="214"/>
      <c r="MM3" s="214"/>
      <c r="MN3" s="214"/>
      <c r="MO3" s="214"/>
      <c r="MP3" s="214"/>
      <c r="MQ3" s="214"/>
      <c r="MR3" s="214"/>
      <c r="MS3" s="214"/>
      <c r="MT3" s="214"/>
      <c r="MU3" s="214"/>
      <c r="MV3" s="214"/>
      <c r="MW3" s="214"/>
      <c r="MX3" s="214"/>
      <c r="MY3" s="214"/>
      <c r="MZ3" s="214"/>
      <c r="NA3" s="214"/>
      <c r="NB3" s="214"/>
      <c r="NC3" s="214"/>
      <c r="ND3" s="214"/>
      <c r="NE3" s="215"/>
    </row>
    <row r="4" spans="1:369" ht="15.75" thickBot="1" x14ac:dyDescent="0.3">
      <c r="A4" s="202"/>
      <c r="B4" s="205"/>
      <c r="C4" s="208"/>
      <c r="D4" s="211"/>
      <c r="E4" s="213" t="s">
        <v>101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5"/>
      <c r="AJ4" s="213" t="s">
        <v>102</v>
      </c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5"/>
      <c r="BL4" s="213" t="s">
        <v>103</v>
      </c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5"/>
      <c r="CQ4" s="213" t="s">
        <v>104</v>
      </c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5"/>
      <c r="DU4" s="213" t="s">
        <v>105</v>
      </c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5"/>
      <c r="EZ4" s="213" t="s">
        <v>106</v>
      </c>
      <c r="FA4" s="214"/>
      <c r="FB4" s="214"/>
      <c r="FC4" s="214"/>
      <c r="FD4" s="214"/>
      <c r="FE4" s="214"/>
      <c r="FF4" s="214"/>
      <c r="FG4" s="214"/>
      <c r="FH4" s="214"/>
      <c r="FI4" s="214"/>
      <c r="FJ4" s="214"/>
      <c r="FK4" s="214"/>
      <c r="FL4" s="214"/>
      <c r="FM4" s="214"/>
      <c r="FN4" s="214"/>
      <c r="FO4" s="214"/>
      <c r="FP4" s="214"/>
      <c r="FQ4" s="214"/>
      <c r="FR4" s="214"/>
      <c r="FS4" s="214"/>
      <c r="FT4" s="214"/>
      <c r="FU4" s="214"/>
      <c r="FV4" s="214"/>
      <c r="FW4" s="214"/>
      <c r="FX4" s="214"/>
      <c r="FY4" s="214"/>
      <c r="FZ4" s="214"/>
      <c r="GA4" s="214"/>
      <c r="GB4" s="214"/>
      <c r="GC4" s="215"/>
      <c r="GD4" s="213" t="s">
        <v>107</v>
      </c>
      <c r="GE4" s="214"/>
      <c r="GF4" s="214"/>
      <c r="GG4" s="214"/>
      <c r="GH4" s="214"/>
      <c r="GI4" s="214"/>
      <c r="GJ4" s="214"/>
      <c r="GK4" s="214"/>
      <c r="GL4" s="214"/>
      <c r="GM4" s="214"/>
      <c r="GN4" s="214"/>
      <c r="GO4" s="214"/>
      <c r="GP4" s="214"/>
      <c r="GQ4" s="214"/>
      <c r="GR4" s="214"/>
      <c r="GS4" s="214"/>
      <c r="GT4" s="214"/>
      <c r="GU4" s="214"/>
      <c r="GV4" s="214"/>
      <c r="GW4" s="214"/>
      <c r="GX4" s="214"/>
      <c r="GY4" s="214"/>
      <c r="GZ4" s="214"/>
      <c r="HA4" s="214"/>
      <c r="HB4" s="214"/>
      <c r="HC4" s="214"/>
      <c r="HD4" s="214"/>
      <c r="HE4" s="214"/>
      <c r="HF4" s="214"/>
      <c r="HG4" s="214"/>
      <c r="HH4" s="215"/>
      <c r="HI4" s="213" t="s">
        <v>108</v>
      </c>
      <c r="HJ4" s="214"/>
      <c r="HK4" s="214"/>
      <c r="HL4" s="214"/>
      <c r="HM4" s="214"/>
      <c r="HN4" s="214"/>
      <c r="HO4" s="214"/>
      <c r="HP4" s="214"/>
      <c r="HQ4" s="214"/>
      <c r="HR4" s="214"/>
      <c r="HS4" s="214"/>
      <c r="HT4" s="214"/>
      <c r="HU4" s="214"/>
      <c r="HV4" s="214"/>
      <c r="HW4" s="214"/>
      <c r="HX4" s="214"/>
      <c r="HY4" s="214"/>
      <c r="HZ4" s="214"/>
      <c r="IA4" s="214"/>
      <c r="IB4" s="214"/>
      <c r="IC4" s="214"/>
      <c r="ID4" s="214"/>
      <c r="IE4" s="214"/>
      <c r="IF4" s="214"/>
      <c r="IG4" s="214"/>
      <c r="IH4" s="214"/>
      <c r="II4" s="214"/>
      <c r="IJ4" s="214"/>
      <c r="IK4" s="214"/>
      <c r="IL4" s="214"/>
      <c r="IM4" s="215"/>
      <c r="IN4" s="213" t="s">
        <v>109</v>
      </c>
      <c r="IO4" s="214"/>
      <c r="IP4" s="214"/>
      <c r="IQ4" s="214"/>
      <c r="IR4" s="214"/>
      <c r="IS4" s="214"/>
      <c r="IT4" s="214"/>
      <c r="IU4" s="214"/>
      <c r="IV4" s="214"/>
      <c r="IW4" s="214"/>
      <c r="IX4" s="214"/>
      <c r="IY4" s="214"/>
      <c r="IZ4" s="214"/>
      <c r="JA4" s="214"/>
      <c r="JB4" s="214"/>
      <c r="JC4" s="214"/>
      <c r="JD4" s="214"/>
      <c r="JE4" s="214"/>
      <c r="JF4" s="214"/>
      <c r="JG4" s="214"/>
      <c r="JH4" s="214"/>
      <c r="JI4" s="214"/>
      <c r="JJ4" s="214"/>
      <c r="JK4" s="214"/>
      <c r="JL4" s="214"/>
      <c r="JM4" s="214"/>
      <c r="JN4" s="214"/>
      <c r="JO4" s="214"/>
      <c r="JP4" s="214"/>
      <c r="JQ4" s="215"/>
      <c r="JR4" s="213" t="s">
        <v>110</v>
      </c>
      <c r="JS4" s="214"/>
      <c r="JT4" s="214"/>
      <c r="JU4" s="214"/>
      <c r="JV4" s="214"/>
      <c r="JW4" s="214"/>
      <c r="JX4" s="214"/>
      <c r="JY4" s="214"/>
      <c r="JZ4" s="214"/>
      <c r="KA4" s="214"/>
      <c r="KB4" s="214"/>
      <c r="KC4" s="214"/>
      <c r="KD4" s="214"/>
      <c r="KE4" s="214"/>
      <c r="KF4" s="214"/>
      <c r="KG4" s="214"/>
      <c r="KH4" s="214"/>
      <c r="KI4" s="214"/>
      <c r="KJ4" s="214"/>
      <c r="KK4" s="214"/>
      <c r="KL4" s="214"/>
      <c r="KM4" s="214"/>
      <c r="KN4" s="214"/>
      <c r="KO4" s="214"/>
      <c r="KP4" s="214"/>
      <c r="KQ4" s="214"/>
      <c r="KR4" s="214"/>
      <c r="KS4" s="214"/>
      <c r="KT4" s="214"/>
      <c r="KU4" s="214"/>
      <c r="KV4" s="215"/>
      <c r="KW4" s="213" t="s">
        <v>111</v>
      </c>
      <c r="KX4" s="214"/>
      <c r="KY4" s="214"/>
      <c r="KZ4" s="214"/>
      <c r="LA4" s="214"/>
      <c r="LB4" s="214"/>
      <c r="LC4" s="214"/>
      <c r="LD4" s="214"/>
      <c r="LE4" s="214"/>
      <c r="LF4" s="214"/>
      <c r="LG4" s="214"/>
      <c r="LH4" s="214"/>
      <c r="LI4" s="214"/>
      <c r="LJ4" s="214"/>
      <c r="LK4" s="214"/>
      <c r="LL4" s="214"/>
      <c r="LM4" s="214"/>
      <c r="LN4" s="214"/>
      <c r="LO4" s="214"/>
      <c r="LP4" s="214"/>
      <c r="LQ4" s="214"/>
      <c r="LR4" s="214"/>
      <c r="LS4" s="214"/>
      <c r="LT4" s="214"/>
      <c r="LU4" s="214"/>
      <c r="LV4" s="214"/>
      <c r="LW4" s="214"/>
      <c r="LX4" s="214"/>
      <c r="LY4" s="214"/>
      <c r="LZ4" s="215"/>
      <c r="MA4" s="213" t="s">
        <v>112</v>
      </c>
      <c r="MB4" s="214"/>
      <c r="MC4" s="214"/>
      <c r="MD4" s="214"/>
      <c r="ME4" s="214"/>
      <c r="MF4" s="214"/>
      <c r="MG4" s="214"/>
      <c r="MH4" s="214"/>
      <c r="MI4" s="214"/>
      <c r="MJ4" s="214"/>
      <c r="MK4" s="214"/>
      <c r="ML4" s="214"/>
      <c r="MM4" s="214"/>
      <c r="MN4" s="214"/>
      <c r="MO4" s="214"/>
      <c r="MP4" s="214"/>
      <c r="MQ4" s="214"/>
      <c r="MR4" s="214"/>
      <c r="MS4" s="214"/>
      <c r="MT4" s="214"/>
      <c r="MU4" s="214"/>
      <c r="MV4" s="214"/>
      <c r="MW4" s="214"/>
      <c r="MX4" s="214"/>
      <c r="MY4" s="214"/>
      <c r="MZ4" s="214"/>
      <c r="NA4" s="214"/>
      <c r="NB4" s="214"/>
      <c r="NC4" s="214"/>
      <c r="ND4" s="214"/>
      <c r="NE4" s="215"/>
    </row>
    <row r="5" spans="1:369" ht="15.75" thickBot="1" x14ac:dyDescent="0.3">
      <c r="A5" s="203"/>
      <c r="B5" s="206"/>
      <c r="C5" s="209"/>
      <c r="D5" s="212"/>
      <c r="E5" s="51">
        <v>1</v>
      </c>
      <c r="F5" s="52">
        <v>2</v>
      </c>
      <c r="G5" s="52">
        <v>3</v>
      </c>
      <c r="H5" s="53">
        <v>4</v>
      </c>
      <c r="I5" s="53">
        <v>5</v>
      </c>
      <c r="J5" s="53">
        <v>6</v>
      </c>
      <c r="K5" s="53">
        <v>7</v>
      </c>
      <c r="L5" s="53">
        <v>8</v>
      </c>
      <c r="M5" s="53">
        <v>9</v>
      </c>
      <c r="N5" s="53">
        <v>10</v>
      </c>
      <c r="O5" s="53">
        <v>11</v>
      </c>
      <c r="P5" s="53">
        <v>12</v>
      </c>
      <c r="Q5" s="53">
        <v>13</v>
      </c>
      <c r="R5" s="53">
        <v>14</v>
      </c>
      <c r="S5" s="53">
        <v>15</v>
      </c>
      <c r="T5" s="53">
        <v>16</v>
      </c>
      <c r="U5" s="53">
        <v>17</v>
      </c>
      <c r="V5" s="53">
        <v>18</v>
      </c>
      <c r="W5" s="53">
        <v>19</v>
      </c>
      <c r="X5" s="53">
        <v>20</v>
      </c>
      <c r="Y5" s="53">
        <v>21</v>
      </c>
      <c r="Z5" s="53">
        <v>22</v>
      </c>
      <c r="AA5" s="53">
        <v>23</v>
      </c>
      <c r="AB5" s="53">
        <v>24</v>
      </c>
      <c r="AC5" s="53">
        <v>25</v>
      </c>
      <c r="AD5" s="53">
        <v>26</v>
      </c>
      <c r="AE5" s="53">
        <v>27</v>
      </c>
      <c r="AF5" s="53">
        <v>28</v>
      </c>
      <c r="AG5" s="53">
        <v>29</v>
      </c>
      <c r="AH5" s="53">
        <v>30</v>
      </c>
      <c r="AI5" s="54">
        <v>31</v>
      </c>
      <c r="AJ5" s="55">
        <v>1</v>
      </c>
      <c r="AK5" s="53">
        <v>2</v>
      </c>
      <c r="AL5" s="53">
        <v>3</v>
      </c>
      <c r="AM5" s="53">
        <v>4</v>
      </c>
      <c r="AN5" s="53">
        <v>5</v>
      </c>
      <c r="AO5" s="53">
        <v>6</v>
      </c>
      <c r="AP5" s="53">
        <v>7</v>
      </c>
      <c r="AQ5" s="53">
        <v>8</v>
      </c>
      <c r="AR5" s="53">
        <v>9</v>
      </c>
      <c r="AS5" s="53">
        <v>10</v>
      </c>
      <c r="AT5" s="53">
        <v>11</v>
      </c>
      <c r="AU5" s="53">
        <v>12</v>
      </c>
      <c r="AV5" s="53">
        <v>13</v>
      </c>
      <c r="AW5" s="53">
        <v>14</v>
      </c>
      <c r="AX5" s="53">
        <v>15</v>
      </c>
      <c r="AY5" s="53">
        <v>16</v>
      </c>
      <c r="AZ5" s="53">
        <v>17</v>
      </c>
      <c r="BA5" s="53">
        <v>18</v>
      </c>
      <c r="BB5" s="53">
        <v>19</v>
      </c>
      <c r="BC5" s="53">
        <v>20</v>
      </c>
      <c r="BD5" s="53">
        <v>21</v>
      </c>
      <c r="BE5" s="53">
        <v>22</v>
      </c>
      <c r="BF5" s="53">
        <v>23</v>
      </c>
      <c r="BG5" s="53">
        <v>24</v>
      </c>
      <c r="BH5" s="53">
        <v>25</v>
      </c>
      <c r="BI5" s="53">
        <v>26</v>
      </c>
      <c r="BJ5" s="53">
        <v>27</v>
      </c>
      <c r="BK5" s="54">
        <v>28</v>
      </c>
      <c r="BL5" s="51">
        <v>1</v>
      </c>
      <c r="BM5" s="52">
        <v>2</v>
      </c>
      <c r="BN5" s="52">
        <v>3</v>
      </c>
      <c r="BO5" s="53">
        <v>4</v>
      </c>
      <c r="BP5" s="53">
        <v>5</v>
      </c>
      <c r="BQ5" s="53">
        <v>6</v>
      </c>
      <c r="BR5" s="53">
        <v>7</v>
      </c>
      <c r="BS5" s="53">
        <v>8</v>
      </c>
      <c r="BT5" s="53">
        <v>9</v>
      </c>
      <c r="BU5" s="53">
        <v>10</v>
      </c>
      <c r="BV5" s="53">
        <v>11</v>
      </c>
      <c r="BW5" s="53">
        <v>12</v>
      </c>
      <c r="BX5" s="53">
        <v>13</v>
      </c>
      <c r="BY5" s="53">
        <v>14</v>
      </c>
      <c r="BZ5" s="53">
        <v>15</v>
      </c>
      <c r="CA5" s="53">
        <v>16</v>
      </c>
      <c r="CB5" s="53">
        <v>17</v>
      </c>
      <c r="CC5" s="53">
        <v>18</v>
      </c>
      <c r="CD5" s="53">
        <v>19</v>
      </c>
      <c r="CE5" s="53">
        <v>20</v>
      </c>
      <c r="CF5" s="53">
        <v>21</v>
      </c>
      <c r="CG5" s="53">
        <v>22</v>
      </c>
      <c r="CH5" s="53">
        <v>23</v>
      </c>
      <c r="CI5" s="53">
        <v>24</v>
      </c>
      <c r="CJ5" s="53">
        <v>25</v>
      </c>
      <c r="CK5" s="53">
        <v>26</v>
      </c>
      <c r="CL5" s="53">
        <v>27</v>
      </c>
      <c r="CM5" s="53">
        <v>28</v>
      </c>
      <c r="CN5" s="53">
        <v>29</v>
      </c>
      <c r="CO5" s="53">
        <v>30</v>
      </c>
      <c r="CP5" s="54">
        <v>31</v>
      </c>
      <c r="CQ5" s="55">
        <v>1</v>
      </c>
      <c r="CR5" s="53">
        <v>2</v>
      </c>
      <c r="CS5" s="53">
        <v>3</v>
      </c>
      <c r="CT5" s="53">
        <v>4</v>
      </c>
      <c r="CU5" s="53">
        <v>5</v>
      </c>
      <c r="CV5" s="53">
        <v>6</v>
      </c>
      <c r="CW5" s="53">
        <v>7</v>
      </c>
      <c r="CX5" s="53">
        <v>8</v>
      </c>
      <c r="CY5" s="53">
        <v>9</v>
      </c>
      <c r="CZ5" s="53">
        <v>10</v>
      </c>
      <c r="DA5" s="53">
        <v>11</v>
      </c>
      <c r="DB5" s="53">
        <v>12</v>
      </c>
      <c r="DC5" s="53">
        <v>13</v>
      </c>
      <c r="DD5" s="53">
        <v>14</v>
      </c>
      <c r="DE5" s="53">
        <v>15</v>
      </c>
      <c r="DF5" s="53">
        <v>16</v>
      </c>
      <c r="DG5" s="53">
        <v>17</v>
      </c>
      <c r="DH5" s="53">
        <v>18</v>
      </c>
      <c r="DI5" s="53">
        <v>19</v>
      </c>
      <c r="DJ5" s="53">
        <v>20</v>
      </c>
      <c r="DK5" s="53">
        <v>21</v>
      </c>
      <c r="DL5" s="53">
        <v>22</v>
      </c>
      <c r="DM5" s="53">
        <v>23</v>
      </c>
      <c r="DN5" s="53">
        <v>24</v>
      </c>
      <c r="DO5" s="53">
        <v>25</v>
      </c>
      <c r="DP5" s="53">
        <v>26</v>
      </c>
      <c r="DQ5" s="53">
        <v>27</v>
      </c>
      <c r="DR5" s="53">
        <v>28</v>
      </c>
      <c r="DS5" s="53">
        <v>29</v>
      </c>
      <c r="DT5" s="54">
        <v>30</v>
      </c>
      <c r="DU5" s="51">
        <v>1</v>
      </c>
      <c r="DV5" s="52">
        <v>2</v>
      </c>
      <c r="DW5" s="52">
        <v>3</v>
      </c>
      <c r="DX5" s="53">
        <v>4</v>
      </c>
      <c r="DY5" s="53">
        <v>5</v>
      </c>
      <c r="DZ5" s="53">
        <v>6</v>
      </c>
      <c r="EA5" s="53">
        <v>7</v>
      </c>
      <c r="EB5" s="53">
        <v>8</v>
      </c>
      <c r="EC5" s="53">
        <v>9</v>
      </c>
      <c r="ED5" s="53">
        <v>10</v>
      </c>
      <c r="EE5" s="53">
        <v>11</v>
      </c>
      <c r="EF5" s="53">
        <v>12</v>
      </c>
      <c r="EG5" s="53">
        <v>13</v>
      </c>
      <c r="EH5" s="53">
        <v>14</v>
      </c>
      <c r="EI5" s="53">
        <v>15</v>
      </c>
      <c r="EJ5" s="53">
        <v>16</v>
      </c>
      <c r="EK5" s="53">
        <v>17</v>
      </c>
      <c r="EL5" s="53">
        <v>18</v>
      </c>
      <c r="EM5" s="53">
        <v>19</v>
      </c>
      <c r="EN5" s="53">
        <v>20</v>
      </c>
      <c r="EO5" s="53">
        <v>21</v>
      </c>
      <c r="EP5" s="53">
        <v>22</v>
      </c>
      <c r="EQ5" s="53">
        <v>23</v>
      </c>
      <c r="ER5" s="53">
        <v>24</v>
      </c>
      <c r="ES5" s="53">
        <v>25</v>
      </c>
      <c r="ET5" s="53">
        <v>26</v>
      </c>
      <c r="EU5" s="53">
        <v>27</v>
      </c>
      <c r="EV5" s="53">
        <v>28</v>
      </c>
      <c r="EW5" s="53">
        <v>29</v>
      </c>
      <c r="EX5" s="53">
        <v>30</v>
      </c>
      <c r="EY5" s="54">
        <v>31</v>
      </c>
      <c r="EZ5" s="55">
        <v>1</v>
      </c>
      <c r="FA5" s="53">
        <v>2</v>
      </c>
      <c r="FB5" s="53">
        <v>3</v>
      </c>
      <c r="FC5" s="53">
        <v>4</v>
      </c>
      <c r="FD5" s="53">
        <v>5</v>
      </c>
      <c r="FE5" s="53">
        <v>6</v>
      </c>
      <c r="FF5" s="53">
        <v>7</v>
      </c>
      <c r="FG5" s="53">
        <v>8</v>
      </c>
      <c r="FH5" s="53">
        <v>9</v>
      </c>
      <c r="FI5" s="53">
        <v>10</v>
      </c>
      <c r="FJ5" s="53">
        <v>11</v>
      </c>
      <c r="FK5" s="53">
        <v>12</v>
      </c>
      <c r="FL5" s="53">
        <v>13</v>
      </c>
      <c r="FM5" s="53">
        <v>14</v>
      </c>
      <c r="FN5" s="53">
        <v>15</v>
      </c>
      <c r="FO5" s="53">
        <v>16</v>
      </c>
      <c r="FP5" s="53">
        <v>17</v>
      </c>
      <c r="FQ5" s="53">
        <v>18</v>
      </c>
      <c r="FR5" s="53">
        <v>19</v>
      </c>
      <c r="FS5" s="53">
        <v>20</v>
      </c>
      <c r="FT5" s="53">
        <v>21</v>
      </c>
      <c r="FU5" s="53">
        <v>22</v>
      </c>
      <c r="FV5" s="53">
        <v>23</v>
      </c>
      <c r="FW5" s="53">
        <v>24</v>
      </c>
      <c r="FX5" s="53">
        <v>25</v>
      </c>
      <c r="FY5" s="53">
        <v>26</v>
      </c>
      <c r="FZ5" s="53">
        <v>27</v>
      </c>
      <c r="GA5" s="53">
        <v>28</v>
      </c>
      <c r="GB5" s="53">
        <v>29</v>
      </c>
      <c r="GC5" s="54">
        <v>30</v>
      </c>
      <c r="GD5" s="51">
        <v>1</v>
      </c>
      <c r="GE5" s="52">
        <v>2</v>
      </c>
      <c r="GF5" s="52">
        <v>3</v>
      </c>
      <c r="GG5" s="53">
        <v>4</v>
      </c>
      <c r="GH5" s="53">
        <v>5</v>
      </c>
      <c r="GI5" s="53">
        <v>6</v>
      </c>
      <c r="GJ5" s="53">
        <v>7</v>
      </c>
      <c r="GK5" s="53">
        <v>8</v>
      </c>
      <c r="GL5" s="53">
        <v>9</v>
      </c>
      <c r="GM5" s="53">
        <v>10</v>
      </c>
      <c r="GN5" s="53">
        <v>11</v>
      </c>
      <c r="GO5" s="53">
        <v>12</v>
      </c>
      <c r="GP5" s="53">
        <v>13</v>
      </c>
      <c r="GQ5" s="53">
        <v>14</v>
      </c>
      <c r="GR5" s="53">
        <v>15</v>
      </c>
      <c r="GS5" s="53">
        <v>16</v>
      </c>
      <c r="GT5" s="53">
        <v>17</v>
      </c>
      <c r="GU5" s="53">
        <v>18</v>
      </c>
      <c r="GV5" s="53">
        <v>19</v>
      </c>
      <c r="GW5" s="53">
        <v>20</v>
      </c>
      <c r="GX5" s="53">
        <v>21</v>
      </c>
      <c r="GY5" s="53">
        <v>22</v>
      </c>
      <c r="GZ5" s="53">
        <v>23</v>
      </c>
      <c r="HA5" s="53">
        <v>24</v>
      </c>
      <c r="HB5" s="53">
        <v>25</v>
      </c>
      <c r="HC5" s="53">
        <v>26</v>
      </c>
      <c r="HD5" s="53">
        <v>27</v>
      </c>
      <c r="HE5" s="53">
        <v>28</v>
      </c>
      <c r="HF5" s="53">
        <v>29</v>
      </c>
      <c r="HG5" s="53">
        <v>30</v>
      </c>
      <c r="HH5" s="54">
        <v>31</v>
      </c>
      <c r="HI5" s="51">
        <v>1</v>
      </c>
      <c r="HJ5" s="52">
        <v>2</v>
      </c>
      <c r="HK5" s="52">
        <v>3</v>
      </c>
      <c r="HL5" s="53">
        <v>4</v>
      </c>
      <c r="HM5" s="53">
        <v>5</v>
      </c>
      <c r="HN5" s="53">
        <v>6</v>
      </c>
      <c r="HO5" s="53">
        <v>7</v>
      </c>
      <c r="HP5" s="53">
        <v>8</v>
      </c>
      <c r="HQ5" s="53">
        <v>9</v>
      </c>
      <c r="HR5" s="53">
        <v>10</v>
      </c>
      <c r="HS5" s="53">
        <v>11</v>
      </c>
      <c r="HT5" s="53">
        <v>12</v>
      </c>
      <c r="HU5" s="53">
        <v>13</v>
      </c>
      <c r="HV5" s="53">
        <v>14</v>
      </c>
      <c r="HW5" s="53">
        <v>15</v>
      </c>
      <c r="HX5" s="53">
        <v>16</v>
      </c>
      <c r="HY5" s="53">
        <v>17</v>
      </c>
      <c r="HZ5" s="53">
        <v>18</v>
      </c>
      <c r="IA5" s="53">
        <v>19</v>
      </c>
      <c r="IB5" s="53">
        <v>20</v>
      </c>
      <c r="IC5" s="53">
        <v>21</v>
      </c>
      <c r="ID5" s="53">
        <v>22</v>
      </c>
      <c r="IE5" s="53">
        <v>23</v>
      </c>
      <c r="IF5" s="53">
        <v>24</v>
      </c>
      <c r="IG5" s="53">
        <v>25</v>
      </c>
      <c r="IH5" s="53">
        <v>26</v>
      </c>
      <c r="II5" s="53">
        <v>27</v>
      </c>
      <c r="IJ5" s="53">
        <v>28</v>
      </c>
      <c r="IK5" s="53">
        <v>29</v>
      </c>
      <c r="IL5" s="53">
        <v>30</v>
      </c>
      <c r="IM5" s="54">
        <v>31</v>
      </c>
      <c r="IN5" s="55">
        <v>1</v>
      </c>
      <c r="IO5" s="53">
        <v>2</v>
      </c>
      <c r="IP5" s="53">
        <v>3</v>
      </c>
      <c r="IQ5" s="53">
        <v>4</v>
      </c>
      <c r="IR5" s="53">
        <v>5</v>
      </c>
      <c r="IS5" s="53">
        <v>6</v>
      </c>
      <c r="IT5" s="53">
        <v>7</v>
      </c>
      <c r="IU5" s="53">
        <v>8</v>
      </c>
      <c r="IV5" s="53">
        <v>9</v>
      </c>
      <c r="IW5" s="53">
        <v>10</v>
      </c>
      <c r="IX5" s="53">
        <v>11</v>
      </c>
      <c r="IY5" s="53">
        <v>12</v>
      </c>
      <c r="IZ5" s="53">
        <v>13</v>
      </c>
      <c r="JA5" s="53">
        <v>14</v>
      </c>
      <c r="JB5" s="53">
        <v>15</v>
      </c>
      <c r="JC5" s="53">
        <v>16</v>
      </c>
      <c r="JD5" s="53">
        <v>17</v>
      </c>
      <c r="JE5" s="53">
        <v>18</v>
      </c>
      <c r="JF5" s="53">
        <v>19</v>
      </c>
      <c r="JG5" s="53">
        <v>20</v>
      </c>
      <c r="JH5" s="53">
        <v>21</v>
      </c>
      <c r="JI5" s="53">
        <v>22</v>
      </c>
      <c r="JJ5" s="53">
        <v>23</v>
      </c>
      <c r="JK5" s="53">
        <v>24</v>
      </c>
      <c r="JL5" s="53">
        <v>25</v>
      </c>
      <c r="JM5" s="53">
        <v>26</v>
      </c>
      <c r="JN5" s="53">
        <v>27</v>
      </c>
      <c r="JO5" s="53">
        <v>28</v>
      </c>
      <c r="JP5" s="53">
        <v>29</v>
      </c>
      <c r="JQ5" s="54">
        <v>30</v>
      </c>
      <c r="JR5" s="51">
        <v>1</v>
      </c>
      <c r="JS5" s="52">
        <v>2</v>
      </c>
      <c r="JT5" s="52">
        <v>3</v>
      </c>
      <c r="JU5" s="53">
        <v>4</v>
      </c>
      <c r="JV5" s="53">
        <v>5</v>
      </c>
      <c r="JW5" s="53">
        <v>6</v>
      </c>
      <c r="JX5" s="53">
        <v>7</v>
      </c>
      <c r="JY5" s="53">
        <v>8</v>
      </c>
      <c r="JZ5" s="53">
        <v>9</v>
      </c>
      <c r="KA5" s="53">
        <v>10</v>
      </c>
      <c r="KB5" s="53">
        <v>11</v>
      </c>
      <c r="KC5" s="53">
        <v>12</v>
      </c>
      <c r="KD5" s="53">
        <v>13</v>
      </c>
      <c r="KE5" s="53">
        <v>14</v>
      </c>
      <c r="KF5" s="53">
        <v>15</v>
      </c>
      <c r="KG5" s="53">
        <v>16</v>
      </c>
      <c r="KH5" s="53">
        <v>17</v>
      </c>
      <c r="KI5" s="53">
        <v>18</v>
      </c>
      <c r="KJ5" s="53">
        <v>19</v>
      </c>
      <c r="KK5" s="53">
        <v>20</v>
      </c>
      <c r="KL5" s="53">
        <v>21</v>
      </c>
      <c r="KM5" s="53">
        <v>22</v>
      </c>
      <c r="KN5" s="53">
        <v>23</v>
      </c>
      <c r="KO5" s="53">
        <v>24</v>
      </c>
      <c r="KP5" s="53">
        <v>25</v>
      </c>
      <c r="KQ5" s="53">
        <v>26</v>
      </c>
      <c r="KR5" s="53">
        <v>27</v>
      </c>
      <c r="KS5" s="53">
        <v>28</v>
      </c>
      <c r="KT5" s="53">
        <v>29</v>
      </c>
      <c r="KU5" s="53">
        <v>30</v>
      </c>
      <c r="KV5" s="54">
        <v>31</v>
      </c>
      <c r="KW5" s="55">
        <v>1</v>
      </c>
      <c r="KX5" s="53">
        <v>2</v>
      </c>
      <c r="KY5" s="53">
        <v>3</v>
      </c>
      <c r="KZ5" s="53">
        <v>4</v>
      </c>
      <c r="LA5" s="53">
        <v>5</v>
      </c>
      <c r="LB5" s="53">
        <v>6</v>
      </c>
      <c r="LC5" s="53">
        <v>7</v>
      </c>
      <c r="LD5" s="53">
        <v>8</v>
      </c>
      <c r="LE5" s="53">
        <v>9</v>
      </c>
      <c r="LF5" s="53">
        <v>10</v>
      </c>
      <c r="LG5" s="53">
        <v>11</v>
      </c>
      <c r="LH5" s="53">
        <v>12</v>
      </c>
      <c r="LI5" s="53">
        <v>13</v>
      </c>
      <c r="LJ5" s="53">
        <v>14</v>
      </c>
      <c r="LK5" s="53">
        <v>15</v>
      </c>
      <c r="LL5" s="53">
        <v>16</v>
      </c>
      <c r="LM5" s="53">
        <v>17</v>
      </c>
      <c r="LN5" s="53">
        <v>18</v>
      </c>
      <c r="LO5" s="53">
        <v>19</v>
      </c>
      <c r="LP5" s="53">
        <v>20</v>
      </c>
      <c r="LQ5" s="53">
        <v>21</v>
      </c>
      <c r="LR5" s="53">
        <v>22</v>
      </c>
      <c r="LS5" s="53">
        <v>23</v>
      </c>
      <c r="LT5" s="53">
        <v>24</v>
      </c>
      <c r="LU5" s="53">
        <v>25</v>
      </c>
      <c r="LV5" s="53">
        <v>26</v>
      </c>
      <c r="LW5" s="53">
        <v>27</v>
      </c>
      <c r="LX5" s="53">
        <v>28</v>
      </c>
      <c r="LY5" s="53">
        <v>29</v>
      </c>
      <c r="LZ5" s="54">
        <v>30</v>
      </c>
      <c r="MA5" s="51">
        <v>1</v>
      </c>
      <c r="MB5" s="52">
        <v>2</v>
      </c>
      <c r="MC5" s="52">
        <v>3</v>
      </c>
      <c r="MD5" s="53">
        <v>4</v>
      </c>
      <c r="ME5" s="53">
        <v>5</v>
      </c>
      <c r="MF5" s="53">
        <v>6</v>
      </c>
      <c r="MG5" s="53">
        <v>7</v>
      </c>
      <c r="MH5" s="53">
        <v>8</v>
      </c>
      <c r="MI5" s="53">
        <v>9</v>
      </c>
      <c r="MJ5" s="53">
        <v>10</v>
      </c>
      <c r="MK5" s="53">
        <v>11</v>
      </c>
      <c r="ML5" s="53">
        <v>12</v>
      </c>
      <c r="MM5" s="53">
        <v>13</v>
      </c>
      <c r="MN5" s="53">
        <v>14</v>
      </c>
      <c r="MO5" s="53">
        <v>15</v>
      </c>
      <c r="MP5" s="53">
        <v>16</v>
      </c>
      <c r="MQ5" s="53">
        <v>17</v>
      </c>
      <c r="MR5" s="53">
        <v>18</v>
      </c>
      <c r="MS5" s="53">
        <v>19</v>
      </c>
      <c r="MT5" s="53">
        <v>20</v>
      </c>
      <c r="MU5" s="53">
        <v>21</v>
      </c>
      <c r="MV5" s="53">
        <v>22</v>
      </c>
      <c r="MW5" s="53">
        <v>23</v>
      </c>
      <c r="MX5" s="53">
        <v>24</v>
      </c>
      <c r="MY5" s="53">
        <v>25</v>
      </c>
      <c r="MZ5" s="53">
        <v>26</v>
      </c>
      <c r="NA5" s="53">
        <v>27</v>
      </c>
      <c r="NB5" s="53">
        <v>28</v>
      </c>
      <c r="NC5" s="53">
        <v>29</v>
      </c>
      <c r="ND5" s="53">
        <v>30</v>
      </c>
      <c r="NE5" s="54">
        <v>31</v>
      </c>
    </row>
    <row r="6" spans="1:369" x14ac:dyDescent="0.25">
      <c r="A6" s="56"/>
      <c r="B6" s="57"/>
      <c r="C6" s="58"/>
      <c r="D6" s="58"/>
      <c r="E6" s="59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59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1"/>
      <c r="BL6" s="59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1"/>
      <c r="CQ6" s="59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1"/>
      <c r="DU6" s="59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1"/>
      <c r="EZ6" s="59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1"/>
      <c r="GD6" s="59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1"/>
      <c r="HI6" s="59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0"/>
      <c r="IL6" s="60"/>
      <c r="IM6" s="61"/>
      <c r="IN6" s="59"/>
      <c r="IO6" s="60"/>
      <c r="IP6" s="60"/>
      <c r="IQ6" s="60"/>
      <c r="IR6" s="60"/>
      <c r="IS6" s="60"/>
      <c r="IT6" s="60"/>
      <c r="IU6" s="60"/>
      <c r="IV6" s="60"/>
      <c r="IW6" s="60"/>
      <c r="IX6" s="60"/>
      <c r="IY6" s="60"/>
      <c r="IZ6" s="60"/>
      <c r="JA6" s="60"/>
      <c r="JB6" s="60"/>
      <c r="JC6" s="60"/>
      <c r="JD6" s="60"/>
      <c r="JE6" s="60"/>
      <c r="JF6" s="60"/>
      <c r="JG6" s="60"/>
      <c r="JH6" s="60"/>
      <c r="JI6" s="60"/>
      <c r="JJ6" s="60"/>
      <c r="JK6" s="60"/>
      <c r="JL6" s="60"/>
      <c r="JM6" s="60"/>
      <c r="JN6" s="60"/>
      <c r="JO6" s="60"/>
      <c r="JP6" s="60"/>
      <c r="JQ6" s="61"/>
      <c r="JR6" s="59"/>
      <c r="JS6" s="60"/>
      <c r="JT6" s="60"/>
      <c r="JU6" s="60"/>
      <c r="JV6" s="60"/>
      <c r="JW6" s="60"/>
      <c r="JX6" s="60"/>
      <c r="JY6" s="60"/>
      <c r="JZ6" s="60"/>
      <c r="KA6" s="60"/>
      <c r="KB6" s="60"/>
      <c r="KC6" s="60"/>
      <c r="KD6" s="60"/>
      <c r="KE6" s="60"/>
      <c r="KF6" s="60"/>
      <c r="KG6" s="60"/>
      <c r="KH6" s="60"/>
      <c r="KI6" s="60"/>
      <c r="KJ6" s="60"/>
      <c r="KK6" s="60"/>
      <c r="KL6" s="60"/>
      <c r="KM6" s="60"/>
      <c r="KN6" s="60"/>
      <c r="KO6" s="60"/>
      <c r="KP6" s="60"/>
      <c r="KQ6" s="60"/>
      <c r="KR6" s="60"/>
      <c r="KS6" s="60"/>
      <c r="KT6" s="60"/>
      <c r="KU6" s="60"/>
      <c r="KV6" s="61"/>
      <c r="KW6" s="59"/>
      <c r="KX6" s="60"/>
      <c r="KY6" s="60"/>
      <c r="KZ6" s="60"/>
      <c r="LA6" s="60"/>
      <c r="LB6" s="60"/>
      <c r="LC6" s="60"/>
      <c r="LD6" s="60"/>
      <c r="LE6" s="60"/>
      <c r="LF6" s="60"/>
      <c r="LG6" s="60"/>
      <c r="LH6" s="60"/>
      <c r="LI6" s="60"/>
      <c r="LJ6" s="60"/>
      <c r="LK6" s="60"/>
      <c r="LL6" s="60"/>
      <c r="LM6" s="60"/>
      <c r="LN6" s="60"/>
      <c r="LO6" s="60"/>
      <c r="LP6" s="60"/>
      <c r="LQ6" s="60"/>
      <c r="LR6" s="60"/>
      <c r="LS6" s="60"/>
      <c r="LT6" s="60"/>
      <c r="LU6" s="60"/>
      <c r="LV6" s="60"/>
      <c r="LW6" s="60"/>
      <c r="LX6" s="60"/>
      <c r="LY6" s="60"/>
      <c r="LZ6" s="61"/>
      <c r="MA6" s="59"/>
      <c r="MB6" s="60"/>
      <c r="MC6" s="60"/>
      <c r="MD6" s="60"/>
      <c r="ME6" s="60"/>
      <c r="MF6" s="60"/>
      <c r="MG6" s="60"/>
      <c r="MH6" s="60"/>
      <c r="MI6" s="60"/>
      <c r="MJ6" s="60"/>
      <c r="MK6" s="60"/>
      <c r="ML6" s="60"/>
      <c r="MM6" s="60"/>
      <c r="MN6" s="60"/>
      <c r="MO6" s="60"/>
      <c r="MP6" s="60"/>
      <c r="MQ6" s="60"/>
      <c r="MR6" s="60"/>
      <c r="MS6" s="60"/>
      <c r="MT6" s="60"/>
      <c r="MU6" s="60"/>
      <c r="MV6" s="60"/>
      <c r="MW6" s="60"/>
      <c r="MX6" s="60"/>
      <c r="MY6" s="60"/>
      <c r="MZ6" s="60"/>
      <c r="NA6" s="60"/>
      <c r="NB6" s="60"/>
      <c r="NC6" s="60"/>
      <c r="ND6" s="60"/>
      <c r="NE6" s="61"/>
    </row>
    <row r="7" spans="1:369" x14ac:dyDescent="0.25">
      <c r="A7" s="62"/>
      <c r="B7" s="63"/>
      <c r="C7" s="64"/>
      <c r="D7" s="64"/>
      <c r="E7" s="65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7"/>
      <c r="AJ7" s="65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7"/>
      <c r="BL7" s="65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7"/>
      <c r="CQ7" s="65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7"/>
      <c r="DU7" s="65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7"/>
      <c r="EZ7" s="65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7"/>
      <c r="GD7" s="65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7"/>
      <c r="HI7" s="65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7"/>
      <c r="IN7" s="65"/>
      <c r="IO7" s="66"/>
      <c r="IP7" s="66"/>
      <c r="IQ7" s="66"/>
      <c r="IR7" s="66"/>
      <c r="IS7" s="66"/>
      <c r="IT7" s="66"/>
      <c r="IU7" s="66"/>
      <c r="IV7" s="66"/>
      <c r="IW7" s="66"/>
      <c r="IX7" s="66"/>
      <c r="IY7" s="66"/>
      <c r="IZ7" s="66"/>
      <c r="JA7" s="66"/>
      <c r="JB7" s="66"/>
      <c r="JC7" s="66"/>
      <c r="JD7" s="66"/>
      <c r="JE7" s="66"/>
      <c r="JF7" s="66"/>
      <c r="JG7" s="66"/>
      <c r="JH7" s="66"/>
      <c r="JI7" s="66"/>
      <c r="JJ7" s="66"/>
      <c r="JK7" s="66"/>
      <c r="JL7" s="66"/>
      <c r="JM7" s="66"/>
      <c r="JN7" s="66"/>
      <c r="JO7" s="66"/>
      <c r="JP7" s="66"/>
      <c r="JQ7" s="67"/>
      <c r="JR7" s="65"/>
      <c r="JS7" s="66"/>
      <c r="JT7" s="66"/>
      <c r="JU7" s="66"/>
      <c r="JV7" s="66"/>
      <c r="JW7" s="66"/>
      <c r="JX7" s="66"/>
      <c r="JY7" s="66"/>
      <c r="JZ7" s="66"/>
      <c r="KA7" s="66"/>
      <c r="KB7" s="66"/>
      <c r="KC7" s="66"/>
      <c r="KD7" s="66"/>
      <c r="KE7" s="66"/>
      <c r="KF7" s="66"/>
      <c r="KG7" s="66"/>
      <c r="KH7" s="66"/>
      <c r="KI7" s="66"/>
      <c r="KJ7" s="66"/>
      <c r="KK7" s="66"/>
      <c r="KL7" s="66"/>
      <c r="KM7" s="66"/>
      <c r="KN7" s="66"/>
      <c r="KO7" s="66"/>
      <c r="KP7" s="66"/>
      <c r="KQ7" s="66"/>
      <c r="KR7" s="66"/>
      <c r="KS7" s="66"/>
      <c r="KT7" s="66"/>
      <c r="KU7" s="66"/>
      <c r="KV7" s="67"/>
      <c r="KW7" s="65"/>
      <c r="KX7" s="66"/>
      <c r="KY7" s="66"/>
      <c r="KZ7" s="66"/>
      <c r="LA7" s="66"/>
      <c r="LB7" s="66"/>
      <c r="LC7" s="66"/>
      <c r="LD7" s="66"/>
      <c r="LE7" s="66"/>
      <c r="LF7" s="66"/>
      <c r="LG7" s="66"/>
      <c r="LH7" s="66"/>
      <c r="LI7" s="66"/>
      <c r="LJ7" s="66"/>
      <c r="LK7" s="66"/>
      <c r="LL7" s="66"/>
      <c r="LM7" s="66"/>
      <c r="LN7" s="66"/>
      <c r="LO7" s="66"/>
      <c r="LP7" s="66"/>
      <c r="LQ7" s="66"/>
      <c r="LR7" s="66"/>
      <c r="LS7" s="66"/>
      <c r="LT7" s="66"/>
      <c r="LU7" s="66"/>
      <c r="LV7" s="66"/>
      <c r="LW7" s="66"/>
      <c r="LX7" s="66"/>
      <c r="LY7" s="66"/>
      <c r="LZ7" s="67"/>
      <c r="MA7" s="65"/>
      <c r="MB7" s="66"/>
      <c r="MC7" s="66"/>
      <c r="MD7" s="66"/>
      <c r="ME7" s="66"/>
      <c r="MF7" s="66"/>
      <c r="MG7" s="66"/>
      <c r="MH7" s="66"/>
      <c r="MI7" s="66"/>
      <c r="MJ7" s="66"/>
      <c r="MK7" s="66"/>
      <c r="ML7" s="66"/>
      <c r="MM7" s="66"/>
      <c r="MN7" s="66"/>
      <c r="MO7" s="66"/>
      <c r="MP7" s="66"/>
      <c r="MQ7" s="66"/>
      <c r="MR7" s="66"/>
      <c r="MS7" s="66"/>
      <c r="MT7" s="66"/>
      <c r="MU7" s="66"/>
      <c r="MV7" s="66"/>
      <c r="MW7" s="66"/>
      <c r="MX7" s="66"/>
      <c r="MY7" s="66"/>
      <c r="MZ7" s="66"/>
      <c r="NA7" s="66"/>
      <c r="NB7" s="66"/>
      <c r="NC7" s="66"/>
      <c r="ND7" s="66"/>
      <c r="NE7" s="67"/>
    </row>
    <row r="8" spans="1:369" x14ac:dyDescent="0.25">
      <c r="A8" s="56"/>
      <c r="B8" s="63"/>
      <c r="C8" s="64"/>
      <c r="D8" s="64"/>
      <c r="E8" s="65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7"/>
      <c r="AJ8" s="65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7"/>
      <c r="BL8" s="65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7"/>
      <c r="CQ8" s="65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7"/>
      <c r="DU8" s="65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7"/>
      <c r="EZ8" s="65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7"/>
      <c r="GD8" s="65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7"/>
      <c r="HI8" s="65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7"/>
      <c r="IN8" s="65"/>
      <c r="IO8" s="66"/>
      <c r="IP8" s="66"/>
      <c r="IQ8" s="66"/>
      <c r="IR8" s="66"/>
      <c r="IS8" s="66"/>
      <c r="IT8" s="66"/>
      <c r="IU8" s="66"/>
      <c r="IV8" s="66"/>
      <c r="IW8" s="66"/>
      <c r="IX8" s="66"/>
      <c r="IY8" s="66"/>
      <c r="IZ8" s="66"/>
      <c r="JA8" s="66"/>
      <c r="JB8" s="66"/>
      <c r="JC8" s="66"/>
      <c r="JD8" s="66"/>
      <c r="JE8" s="66"/>
      <c r="JF8" s="66"/>
      <c r="JG8" s="66"/>
      <c r="JH8" s="66"/>
      <c r="JI8" s="66"/>
      <c r="JJ8" s="66"/>
      <c r="JK8" s="66"/>
      <c r="JL8" s="66"/>
      <c r="JM8" s="66"/>
      <c r="JN8" s="66"/>
      <c r="JO8" s="66"/>
      <c r="JP8" s="66"/>
      <c r="JQ8" s="67"/>
      <c r="JR8" s="65"/>
      <c r="JS8" s="66"/>
      <c r="JT8" s="66"/>
      <c r="JU8" s="66"/>
      <c r="JV8" s="66"/>
      <c r="JW8" s="66"/>
      <c r="JX8" s="66"/>
      <c r="JY8" s="66"/>
      <c r="JZ8" s="66"/>
      <c r="KA8" s="66"/>
      <c r="KB8" s="66"/>
      <c r="KC8" s="66"/>
      <c r="KD8" s="66"/>
      <c r="KE8" s="66"/>
      <c r="KF8" s="66"/>
      <c r="KG8" s="66"/>
      <c r="KH8" s="66"/>
      <c r="KI8" s="66"/>
      <c r="KJ8" s="66"/>
      <c r="KK8" s="66"/>
      <c r="KL8" s="66"/>
      <c r="KM8" s="66"/>
      <c r="KN8" s="66"/>
      <c r="KO8" s="66"/>
      <c r="KP8" s="66"/>
      <c r="KQ8" s="66"/>
      <c r="KR8" s="66"/>
      <c r="KS8" s="66"/>
      <c r="KT8" s="66"/>
      <c r="KU8" s="66"/>
      <c r="KV8" s="67"/>
      <c r="KW8" s="65"/>
      <c r="KX8" s="66"/>
      <c r="KY8" s="66"/>
      <c r="KZ8" s="66"/>
      <c r="LA8" s="66"/>
      <c r="LB8" s="66"/>
      <c r="LC8" s="66"/>
      <c r="LD8" s="66"/>
      <c r="LE8" s="66"/>
      <c r="LF8" s="66"/>
      <c r="LG8" s="66"/>
      <c r="LH8" s="66"/>
      <c r="LI8" s="66"/>
      <c r="LJ8" s="66"/>
      <c r="LK8" s="66"/>
      <c r="LL8" s="66"/>
      <c r="LM8" s="66"/>
      <c r="LN8" s="66"/>
      <c r="LO8" s="66"/>
      <c r="LP8" s="66"/>
      <c r="LQ8" s="66"/>
      <c r="LR8" s="66"/>
      <c r="LS8" s="66"/>
      <c r="LT8" s="66"/>
      <c r="LU8" s="66"/>
      <c r="LV8" s="66"/>
      <c r="LW8" s="66"/>
      <c r="LX8" s="66"/>
      <c r="LY8" s="66"/>
      <c r="LZ8" s="67"/>
      <c r="MA8" s="65"/>
      <c r="MB8" s="66"/>
      <c r="MC8" s="66"/>
      <c r="MD8" s="66"/>
      <c r="ME8" s="66"/>
      <c r="MF8" s="66"/>
      <c r="MG8" s="66"/>
      <c r="MH8" s="66"/>
      <c r="MI8" s="66"/>
      <c r="MJ8" s="66"/>
      <c r="MK8" s="66"/>
      <c r="ML8" s="66"/>
      <c r="MM8" s="66"/>
      <c r="MN8" s="66"/>
      <c r="MO8" s="66"/>
      <c r="MP8" s="66"/>
      <c r="MQ8" s="66"/>
      <c r="MR8" s="66"/>
      <c r="MS8" s="66"/>
      <c r="MT8" s="66"/>
      <c r="MU8" s="66"/>
      <c r="MV8" s="66"/>
      <c r="MW8" s="66"/>
      <c r="MX8" s="66"/>
      <c r="MY8" s="66"/>
      <c r="MZ8" s="66"/>
      <c r="NA8" s="66"/>
      <c r="NB8" s="66"/>
      <c r="NC8" s="66"/>
      <c r="ND8" s="66"/>
      <c r="NE8" s="67"/>
    </row>
    <row r="9" spans="1:369" x14ac:dyDescent="0.25">
      <c r="A9" s="62"/>
      <c r="B9" s="63"/>
      <c r="C9" s="64"/>
      <c r="D9" s="64"/>
      <c r="E9" s="65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7"/>
      <c r="AJ9" s="65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7"/>
      <c r="BL9" s="65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7"/>
      <c r="CQ9" s="65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7"/>
      <c r="DU9" s="65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7"/>
      <c r="EZ9" s="65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7"/>
      <c r="GD9" s="65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7"/>
      <c r="HI9" s="65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7"/>
      <c r="IN9" s="65"/>
      <c r="IO9" s="66"/>
      <c r="IP9" s="66"/>
      <c r="IQ9" s="66"/>
      <c r="IR9" s="66"/>
      <c r="IS9" s="66"/>
      <c r="IT9" s="66"/>
      <c r="IU9" s="66"/>
      <c r="IV9" s="66"/>
      <c r="IW9" s="66"/>
      <c r="IX9" s="66"/>
      <c r="IY9" s="66"/>
      <c r="IZ9" s="66"/>
      <c r="JA9" s="66"/>
      <c r="JB9" s="66"/>
      <c r="JC9" s="66"/>
      <c r="JD9" s="66"/>
      <c r="JE9" s="66"/>
      <c r="JF9" s="66"/>
      <c r="JG9" s="66"/>
      <c r="JH9" s="66"/>
      <c r="JI9" s="66"/>
      <c r="JJ9" s="66"/>
      <c r="JK9" s="66"/>
      <c r="JL9" s="66"/>
      <c r="JM9" s="66"/>
      <c r="JN9" s="66"/>
      <c r="JO9" s="66"/>
      <c r="JP9" s="66"/>
      <c r="JQ9" s="67"/>
      <c r="JR9" s="65"/>
      <c r="JS9" s="66"/>
      <c r="JT9" s="66"/>
      <c r="JU9" s="66"/>
      <c r="JV9" s="66"/>
      <c r="JW9" s="66"/>
      <c r="JX9" s="66"/>
      <c r="JY9" s="66"/>
      <c r="JZ9" s="66"/>
      <c r="KA9" s="66"/>
      <c r="KB9" s="66"/>
      <c r="KC9" s="66"/>
      <c r="KD9" s="66"/>
      <c r="KE9" s="66"/>
      <c r="KF9" s="66"/>
      <c r="KG9" s="66"/>
      <c r="KH9" s="66"/>
      <c r="KI9" s="66"/>
      <c r="KJ9" s="66"/>
      <c r="KK9" s="66"/>
      <c r="KL9" s="66"/>
      <c r="KM9" s="66"/>
      <c r="KN9" s="66"/>
      <c r="KO9" s="66"/>
      <c r="KP9" s="66"/>
      <c r="KQ9" s="66"/>
      <c r="KR9" s="66"/>
      <c r="KS9" s="66"/>
      <c r="KT9" s="66"/>
      <c r="KU9" s="66"/>
      <c r="KV9" s="67"/>
      <c r="KW9" s="65"/>
      <c r="KX9" s="66"/>
      <c r="KY9" s="66"/>
      <c r="KZ9" s="66"/>
      <c r="LA9" s="66"/>
      <c r="LB9" s="66"/>
      <c r="LC9" s="66"/>
      <c r="LD9" s="66"/>
      <c r="LE9" s="66"/>
      <c r="LF9" s="66"/>
      <c r="LG9" s="66"/>
      <c r="LH9" s="66"/>
      <c r="LI9" s="66"/>
      <c r="LJ9" s="66"/>
      <c r="LK9" s="66"/>
      <c r="LL9" s="66"/>
      <c r="LM9" s="66"/>
      <c r="LN9" s="66"/>
      <c r="LO9" s="66"/>
      <c r="LP9" s="66"/>
      <c r="LQ9" s="66"/>
      <c r="LR9" s="66"/>
      <c r="LS9" s="66"/>
      <c r="LT9" s="66"/>
      <c r="LU9" s="66"/>
      <c r="LV9" s="66"/>
      <c r="LW9" s="66"/>
      <c r="LX9" s="66"/>
      <c r="LY9" s="66"/>
      <c r="LZ9" s="67"/>
      <c r="MA9" s="65"/>
      <c r="MB9" s="66"/>
      <c r="MC9" s="66"/>
      <c r="MD9" s="66"/>
      <c r="ME9" s="66"/>
      <c r="MF9" s="66"/>
      <c r="MG9" s="66"/>
      <c r="MH9" s="66"/>
      <c r="MI9" s="66"/>
      <c r="MJ9" s="66"/>
      <c r="MK9" s="66"/>
      <c r="ML9" s="66"/>
      <c r="MM9" s="66"/>
      <c r="MN9" s="66"/>
      <c r="MO9" s="66"/>
      <c r="MP9" s="66"/>
      <c r="MQ9" s="66"/>
      <c r="MR9" s="66"/>
      <c r="MS9" s="66"/>
      <c r="MT9" s="66"/>
      <c r="MU9" s="66"/>
      <c r="MV9" s="66"/>
      <c r="MW9" s="66"/>
      <c r="MX9" s="66"/>
      <c r="MY9" s="66"/>
      <c r="MZ9" s="66"/>
      <c r="NA9" s="66"/>
      <c r="NB9" s="66"/>
      <c r="NC9" s="66"/>
      <c r="ND9" s="66"/>
      <c r="NE9" s="67"/>
    </row>
    <row r="10" spans="1:369" x14ac:dyDescent="0.25">
      <c r="A10" s="56"/>
      <c r="B10" s="63"/>
      <c r="C10" s="64"/>
      <c r="D10" s="64"/>
      <c r="E10" s="65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7"/>
      <c r="AJ10" s="65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7"/>
      <c r="BL10" s="65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7"/>
      <c r="CQ10" s="65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7"/>
      <c r="DU10" s="65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7"/>
      <c r="EZ10" s="65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7"/>
      <c r="GD10" s="65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7"/>
      <c r="HI10" s="65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7"/>
      <c r="IN10" s="65"/>
      <c r="IO10" s="66"/>
      <c r="IP10" s="66"/>
      <c r="IQ10" s="66"/>
      <c r="IR10" s="66"/>
      <c r="IS10" s="66"/>
      <c r="IT10" s="66"/>
      <c r="IU10" s="66"/>
      <c r="IV10" s="66"/>
      <c r="IW10" s="66"/>
      <c r="IX10" s="66"/>
      <c r="IY10" s="66"/>
      <c r="IZ10" s="66"/>
      <c r="JA10" s="66"/>
      <c r="JB10" s="66"/>
      <c r="JC10" s="66"/>
      <c r="JD10" s="66"/>
      <c r="JE10" s="66"/>
      <c r="JF10" s="66"/>
      <c r="JG10" s="66"/>
      <c r="JH10" s="66"/>
      <c r="JI10" s="66"/>
      <c r="JJ10" s="66"/>
      <c r="JK10" s="66"/>
      <c r="JL10" s="66"/>
      <c r="JM10" s="66"/>
      <c r="JN10" s="66"/>
      <c r="JO10" s="66"/>
      <c r="JP10" s="66"/>
      <c r="JQ10" s="67"/>
      <c r="JR10" s="65"/>
      <c r="JS10" s="66"/>
      <c r="JT10" s="66"/>
      <c r="JU10" s="66"/>
      <c r="JV10" s="66"/>
      <c r="JW10" s="66"/>
      <c r="JX10" s="66"/>
      <c r="JY10" s="66"/>
      <c r="JZ10" s="66"/>
      <c r="KA10" s="66"/>
      <c r="KB10" s="66"/>
      <c r="KC10" s="66"/>
      <c r="KD10" s="66"/>
      <c r="KE10" s="66"/>
      <c r="KF10" s="66"/>
      <c r="KG10" s="66"/>
      <c r="KH10" s="66"/>
      <c r="KI10" s="66"/>
      <c r="KJ10" s="66"/>
      <c r="KK10" s="66"/>
      <c r="KL10" s="66"/>
      <c r="KM10" s="66"/>
      <c r="KN10" s="66"/>
      <c r="KO10" s="66"/>
      <c r="KP10" s="66"/>
      <c r="KQ10" s="66"/>
      <c r="KR10" s="66"/>
      <c r="KS10" s="66"/>
      <c r="KT10" s="66"/>
      <c r="KU10" s="66"/>
      <c r="KV10" s="67"/>
      <c r="KW10" s="65"/>
      <c r="KX10" s="66"/>
      <c r="KY10" s="66"/>
      <c r="KZ10" s="66"/>
      <c r="LA10" s="66"/>
      <c r="LB10" s="66"/>
      <c r="LC10" s="66"/>
      <c r="LD10" s="66"/>
      <c r="LE10" s="66"/>
      <c r="LF10" s="66"/>
      <c r="LG10" s="66"/>
      <c r="LH10" s="66"/>
      <c r="LI10" s="66"/>
      <c r="LJ10" s="66"/>
      <c r="LK10" s="66"/>
      <c r="LL10" s="66"/>
      <c r="LM10" s="66"/>
      <c r="LN10" s="66"/>
      <c r="LO10" s="66"/>
      <c r="LP10" s="66"/>
      <c r="LQ10" s="66"/>
      <c r="LR10" s="66"/>
      <c r="LS10" s="66"/>
      <c r="LT10" s="66"/>
      <c r="LU10" s="66"/>
      <c r="LV10" s="66"/>
      <c r="LW10" s="66"/>
      <c r="LX10" s="66"/>
      <c r="LY10" s="66"/>
      <c r="LZ10" s="67"/>
      <c r="MA10" s="65"/>
      <c r="MB10" s="66"/>
      <c r="MC10" s="66"/>
      <c r="MD10" s="66"/>
      <c r="ME10" s="66"/>
      <c r="MF10" s="66"/>
      <c r="MG10" s="66"/>
      <c r="MH10" s="66"/>
      <c r="MI10" s="66"/>
      <c r="MJ10" s="66"/>
      <c r="MK10" s="66"/>
      <c r="ML10" s="66"/>
      <c r="MM10" s="66"/>
      <c r="MN10" s="66"/>
      <c r="MO10" s="66"/>
      <c r="MP10" s="66"/>
      <c r="MQ10" s="66"/>
      <c r="MR10" s="66"/>
      <c r="MS10" s="66"/>
      <c r="MT10" s="66"/>
      <c r="MU10" s="66"/>
      <c r="MV10" s="66"/>
      <c r="MW10" s="66"/>
      <c r="MX10" s="66"/>
      <c r="MY10" s="66"/>
      <c r="MZ10" s="66"/>
      <c r="NA10" s="66"/>
      <c r="NB10" s="66"/>
      <c r="NC10" s="66"/>
      <c r="ND10" s="66"/>
      <c r="NE10" s="67"/>
    </row>
    <row r="11" spans="1:369" x14ac:dyDescent="0.25">
      <c r="A11" s="62"/>
      <c r="B11" s="63"/>
      <c r="C11" s="64"/>
      <c r="D11" s="64"/>
      <c r="E11" s="65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7"/>
      <c r="AJ11" s="65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7"/>
      <c r="BL11" s="65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7"/>
      <c r="CQ11" s="65"/>
      <c r="CR11" s="66"/>
      <c r="CS11" s="66"/>
      <c r="CT11" s="66"/>
      <c r="CU11" s="66"/>
      <c r="CV11" s="66"/>
      <c r="CW11" s="66"/>
      <c r="CX11" s="66"/>
      <c r="CY11" s="66"/>
      <c r="CZ11" s="66"/>
      <c r="DA11" s="66"/>
      <c r="DB11" s="66"/>
      <c r="DC11" s="66"/>
      <c r="DD11" s="66"/>
      <c r="DE11" s="66"/>
      <c r="DF11" s="66"/>
      <c r="DG11" s="66"/>
      <c r="DH11" s="66"/>
      <c r="DI11" s="66"/>
      <c r="DJ11" s="66"/>
      <c r="DK11" s="66"/>
      <c r="DL11" s="66"/>
      <c r="DM11" s="66"/>
      <c r="DN11" s="66"/>
      <c r="DO11" s="66"/>
      <c r="DP11" s="66"/>
      <c r="DQ11" s="66"/>
      <c r="DR11" s="66"/>
      <c r="DS11" s="66"/>
      <c r="DT11" s="67"/>
      <c r="DU11" s="65"/>
      <c r="DV11" s="66"/>
      <c r="DW11" s="66"/>
      <c r="DX11" s="66"/>
      <c r="DY11" s="66"/>
      <c r="DZ11" s="66"/>
      <c r="EA11" s="66"/>
      <c r="EB11" s="66"/>
      <c r="EC11" s="66"/>
      <c r="ED11" s="66"/>
      <c r="EE11" s="66"/>
      <c r="EF11" s="66"/>
      <c r="EG11" s="66"/>
      <c r="EH11" s="66"/>
      <c r="EI11" s="66"/>
      <c r="EJ11" s="66"/>
      <c r="EK11" s="66"/>
      <c r="EL11" s="66"/>
      <c r="EM11" s="66"/>
      <c r="EN11" s="66"/>
      <c r="EO11" s="66"/>
      <c r="EP11" s="66"/>
      <c r="EQ11" s="66"/>
      <c r="ER11" s="66"/>
      <c r="ES11" s="66"/>
      <c r="ET11" s="66"/>
      <c r="EU11" s="66"/>
      <c r="EV11" s="66"/>
      <c r="EW11" s="66"/>
      <c r="EX11" s="66"/>
      <c r="EY11" s="67"/>
      <c r="EZ11" s="65"/>
      <c r="FA11" s="66"/>
      <c r="FB11" s="66"/>
      <c r="FC11" s="66"/>
      <c r="FD11" s="66"/>
      <c r="FE11" s="66"/>
      <c r="FF11" s="66"/>
      <c r="FG11" s="66"/>
      <c r="FH11" s="66"/>
      <c r="FI11" s="66"/>
      <c r="FJ11" s="66"/>
      <c r="FK11" s="66"/>
      <c r="FL11" s="66"/>
      <c r="FM11" s="66"/>
      <c r="FN11" s="66"/>
      <c r="FO11" s="66"/>
      <c r="FP11" s="66"/>
      <c r="FQ11" s="66"/>
      <c r="FR11" s="66"/>
      <c r="FS11" s="66"/>
      <c r="FT11" s="66"/>
      <c r="FU11" s="66"/>
      <c r="FV11" s="66"/>
      <c r="FW11" s="66"/>
      <c r="FX11" s="66"/>
      <c r="FY11" s="66"/>
      <c r="FZ11" s="66"/>
      <c r="GA11" s="66"/>
      <c r="GB11" s="66"/>
      <c r="GC11" s="67"/>
      <c r="GD11" s="65"/>
      <c r="GE11" s="66"/>
      <c r="GF11" s="66"/>
      <c r="GG11" s="66"/>
      <c r="GH11" s="66"/>
      <c r="GI11" s="66"/>
      <c r="GJ11" s="66"/>
      <c r="GK11" s="66"/>
      <c r="GL11" s="66"/>
      <c r="GM11" s="66"/>
      <c r="GN11" s="66"/>
      <c r="GO11" s="66"/>
      <c r="GP11" s="66"/>
      <c r="GQ11" s="66"/>
      <c r="GR11" s="66"/>
      <c r="GS11" s="66"/>
      <c r="GT11" s="66"/>
      <c r="GU11" s="66"/>
      <c r="GV11" s="66"/>
      <c r="GW11" s="66"/>
      <c r="GX11" s="66"/>
      <c r="GY11" s="66"/>
      <c r="GZ11" s="66"/>
      <c r="HA11" s="66"/>
      <c r="HB11" s="66"/>
      <c r="HC11" s="66"/>
      <c r="HD11" s="66"/>
      <c r="HE11" s="66"/>
      <c r="HF11" s="66"/>
      <c r="HG11" s="66"/>
      <c r="HH11" s="67"/>
      <c r="HI11" s="65"/>
      <c r="HJ11" s="66"/>
      <c r="HK11" s="66"/>
      <c r="HL11" s="66"/>
      <c r="HM11" s="66"/>
      <c r="HN11" s="66"/>
      <c r="HO11" s="66"/>
      <c r="HP11" s="66"/>
      <c r="HQ11" s="66"/>
      <c r="HR11" s="66"/>
      <c r="HS11" s="66"/>
      <c r="HT11" s="66"/>
      <c r="HU11" s="66"/>
      <c r="HV11" s="66"/>
      <c r="HW11" s="66"/>
      <c r="HX11" s="66"/>
      <c r="HY11" s="66"/>
      <c r="HZ11" s="66"/>
      <c r="IA11" s="66"/>
      <c r="IB11" s="66"/>
      <c r="IC11" s="66"/>
      <c r="ID11" s="66"/>
      <c r="IE11" s="66"/>
      <c r="IF11" s="66"/>
      <c r="IG11" s="66"/>
      <c r="IH11" s="66"/>
      <c r="II11" s="66"/>
      <c r="IJ11" s="66"/>
      <c r="IK11" s="66"/>
      <c r="IL11" s="66"/>
      <c r="IM11" s="67"/>
      <c r="IN11" s="65"/>
      <c r="IO11" s="66"/>
      <c r="IP11" s="66"/>
      <c r="IQ11" s="66"/>
      <c r="IR11" s="66"/>
      <c r="IS11" s="66"/>
      <c r="IT11" s="66"/>
      <c r="IU11" s="66"/>
      <c r="IV11" s="66"/>
      <c r="IW11" s="66"/>
      <c r="IX11" s="66"/>
      <c r="IY11" s="66"/>
      <c r="IZ11" s="66"/>
      <c r="JA11" s="66"/>
      <c r="JB11" s="66"/>
      <c r="JC11" s="66"/>
      <c r="JD11" s="66"/>
      <c r="JE11" s="66"/>
      <c r="JF11" s="66"/>
      <c r="JG11" s="66"/>
      <c r="JH11" s="66"/>
      <c r="JI11" s="66"/>
      <c r="JJ11" s="66"/>
      <c r="JK11" s="66"/>
      <c r="JL11" s="66"/>
      <c r="JM11" s="66"/>
      <c r="JN11" s="66"/>
      <c r="JO11" s="66"/>
      <c r="JP11" s="66"/>
      <c r="JQ11" s="67"/>
      <c r="JR11" s="65"/>
      <c r="JS11" s="66"/>
      <c r="JT11" s="66"/>
      <c r="JU11" s="66"/>
      <c r="JV11" s="66"/>
      <c r="JW11" s="66"/>
      <c r="JX11" s="66"/>
      <c r="JY11" s="66"/>
      <c r="JZ11" s="66"/>
      <c r="KA11" s="66"/>
      <c r="KB11" s="66"/>
      <c r="KC11" s="66"/>
      <c r="KD11" s="66"/>
      <c r="KE11" s="66"/>
      <c r="KF11" s="66"/>
      <c r="KG11" s="66"/>
      <c r="KH11" s="66"/>
      <c r="KI11" s="66"/>
      <c r="KJ11" s="66"/>
      <c r="KK11" s="66"/>
      <c r="KL11" s="66"/>
      <c r="KM11" s="66"/>
      <c r="KN11" s="66"/>
      <c r="KO11" s="66"/>
      <c r="KP11" s="66"/>
      <c r="KQ11" s="66"/>
      <c r="KR11" s="66"/>
      <c r="KS11" s="66"/>
      <c r="KT11" s="66"/>
      <c r="KU11" s="66"/>
      <c r="KV11" s="67"/>
      <c r="KW11" s="65"/>
      <c r="KX11" s="66"/>
      <c r="KY11" s="66"/>
      <c r="KZ11" s="66"/>
      <c r="LA11" s="66"/>
      <c r="LB11" s="66"/>
      <c r="LC11" s="66"/>
      <c r="LD11" s="66"/>
      <c r="LE11" s="66"/>
      <c r="LF11" s="66"/>
      <c r="LG11" s="66"/>
      <c r="LH11" s="66"/>
      <c r="LI11" s="66"/>
      <c r="LJ11" s="66"/>
      <c r="LK11" s="66"/>
      <c r="LL11" s="66"/>
      <c r="LM11" s="66"/>
      <c r="LN11" s="66"/>
      <c r="LO11" s="66"/>
      <c r="LP11" s="66"/>
      <c r="LQ11" s="66"/>
      <c r="LR11" s="66"/>
      <c r="LS11" s="66"/>
      <c r="LT11" s="66"/>
      <c r="LU11" s="66"/>
      <c r="LV11" s="66"/>
      <c r="LW11" s="66"/>
      <c r="LX11" s="66"/>
      <c r="LY11" s="66"/>
      <c r="LZ11" s="67"/>
      <c r="MA11" s="65"/>
      <c r="MB11" s="66"/>
      <c r="MC11" s="66"/>
      <c r="MD11" s="66"/>
      <c r="ME11" s="66"/>
      <c r="MF11" s="66"/>
      <c r="MG11" s="66"/>
      <c r="MH11" s="66"/>
      <c r="MI11" s="66"/>
      <c r="MJ11" s="66"/>
      <c r="MK11" s="66"/>
      <c r="ML11" s="66"/>
      <c r="MM11" s="66"/>
      <c r="MN11" s="66"/>
      <c r="MO11" s="66"/>
      <c r="MP11" s="66"/>
      <c r="MQ11" s="66"/>
      <c r="MR11" s="66"/>
      <c r="MS11" s="66"/>
      <c r="MT11" s="66"/>
      <c r="MU11" s="66"/>
      <c r="MV11" s="66"/>
      <c r="MW11" s="66"/>
      <c r="MX11" s="66"/>
      <c r="MY11" s="66"/>
      <c r="MZ11" s="66"/>
      <c r="NA11" s="66"/>
      <c r="NB11" s="66"/>
      <c r="NC11" s="66"/>
      <c r="ND11" s="66"/>
      <c r="NE11" s="67"/>
    </row>
    <row r="12" spans="1:369" x14ac:dyDescent="0.25">
      <c r="A12" s="56"/>
      <c r="B12" s="63"/>
      <c r="C12" s="64"/>
      <c r="D12" s="64"/>
      <c r="E12" s="65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7"/>
      <c r="AJ12" s="65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7"/>
      <c r="BL12" s="65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7"/>
      <c r="CQ12" s="65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7"/>
      <c r="DU12" s="65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7"/>
      <c r="EZ12" s="65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7"/>
      <c r="GD12" s="65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  <c r="GZ12" s="66"/>
      <c r="HA12" s="66"/>
      <c r="HB12" s="66"/>
      <c r="HC12" s="66"/>
      <c r="HD12" s="66"/>
      <c r="HE12" s="66"/>
      <c r="HF12" s="66"/>
      <c r="HG12" s="66"/>
      <c r="HH12" s="67"/>
      <c r="HI12" s="65"/>
      <c r="HJ12" s="66"/>
      <c r="HK12" s="66"/>
      <c r="HL12" s="66"/>
      <c r="HM12" s="66"/>
      <c r="HN12" s="66"/>
      <c r="HO12" s="66"/>
      <c r="HP12" s="66"/>
      <c r="HQ12" s="66"/>
      <c r="HR12" s="66"/>
      <c r="HS12" s="66"/>
      <c r="HT12" s="66"/>
      <c r="HU12" s="66"/>
      <c r="HV12" s="66"/>
      <c r="HW12" s="66"/>
      <c r="HX12" s="66"/>
      <c r="HY12" s="66"/>
      <c r="HZ12" s="66"/>
      <c r="IA12" s="66"/>
      <c r="IB12" s="66"/>
      <c r="IC12" s="66"/>
      <c r="ID12" s="66"/>
      <c r="IE12" s="66"/>
      <c r="IF12" s="66"/>
      <c r="IG12" s="66"/>
      <c r="IH12" s="66"/>
      <c r="II12" s="66"/>
      <c r="IJ12" s="66"/>
      <c r="IK12" s="66"/>
      <c r="IL12" s="66"/>
      <c r="IM12" s="67"/>
      <c r="IN12" s="65"/>
      <c r="IO12" s="66"/>
      <c r="IP12" s="66"/>
      <c r="IQ12" s="66"/>
      <c r="IR12" s="66"/>
      <c r="IS12" s="66"/>
      <c r="IT12" s="66"/>
      <c r="IU12" s="66"/>
      <c r="IV12" s="66"/>
      <c r="IW12" s="66"/>
      <c r="IX12" s="66"/>
      <c r="IY12" s="66"/>
      <c r="IZ12" s="66"/>
      <c r="JA12" s="66"/>
      <c r="JB12" s="66"/>
      <c r="JC12" s="66"/>
      <c r="JD12" s="66"/>
      <c r="JE12" s="66"/>
      <c r="JF12" s="66"/>
      <c r="JG12" s="66"/>
      <c r="JH12" s="66"/>
      <c r="JI12" s="66"/>
      <c r="JJ12" s="66"/>
      <c r="JK12" s="66"/>
      <c r="JL12" s="66"/>
      <c r="JM12" s="66"/>
      <c r="JN12" s="66"/>
      <c r="JO12" s="66"/>
      <c r="JP12" s="66"/>
      <c r="JQ12" s="67"/>
      <c r="JR12" s="65"/>
      <c r="JS12" s="66"/>
      <c r="JT12" s="66"/>
      <c r="JU12" s="66"/>
      <c r="JV12" s="66"/>
      <c r="JW12" s="66"/>
      <c r="JX12" s="66"/>
      <c r="JY12" s="66"/>
      <c r="JZ12" s="66"/>
      <c r="KA12" s="66"/>
      <c r="KB12" s="66"/>
      <c r="KC12" s="66"/>
      <c r="KD12" s="66"/>
      <c r="KE12" s="66"/>
      <c r="KF12" s="66"/>
      <c r="KG12" s="66"/>
      <c r="KH12" s="66"/>
      <c r="KI12" s="66"/>
      <c r="KJ12" s="66"/>
      <c r="KK12" s="66"/>
      <c r="KL12" s="66"/>
      <c r="KM12" s="66"/>
      <c r="KN12" s="66"/>
      <c r="KO12" s="66"/>
      <c r="KP12" s="66"/>
      <c r="KQ12" s="66"/>
      <c r="KR12" s="66"/>
      <c r="KS12" s="66"/>
      <c r="KT12" s="66"/>
      <c r="KU12" s="66"/>
      <c r="KV12" s="67"/>
      <c r="KW12" s="65"/>
      <c r="KX12" s="66"/>
      <c r="KY12" s="66"/>
      <c r="KZ12" s="66"/>
      <c r="LA12" s="66"/>
      <c r="LB12" s="66"/>
      <c r="LC12" s="66"/>
      <c r="LD12" s="66"/>
      <c r="LE12" s="66"/>
      <c r="LF12" s="66"/>
      <c r="LG12" s="66"/>
      <c r="LH12" s="66"/>
      <c r="LI12" s="66"/>
      <c r="LJ12" s="66"/>
      <c r="LK12" s="66"/>
      <c r="LL12" s="66"/>
      <c r="LM12" s="66"/>
      <c r="LN12" s="66"/>
      <c r="LO12" s="66"/>
      <c r="LP12" s="66"/>
      <c r="LQ12" s="66"/>
      <c r="LR12" s="66"/>
      <c r="LS12" s="66"/>
      <c r="LT12" s="66"/>
      <c r="LU12" s="66"/>
      <c r="LV12" s="66"/>
      <c r="LW12" s="66"/>
      <c r="LX12" s="66"/>
      <c r="LY12" s="66"/>
      <c r="LZ12" s="67"/>
      <c r="MA12" s="65"/>
      <c r="MB12" s="66"/>
      <c r="MC12" s="66"/>
      <c r="MD12" s="66"/>
      <c r="ME12" s="66"/>
      <c r="MF12" s="66"/>
      <c r="MG12" s="66"/>
      <c r="MH12" s="66"/>
      <c r="MI12" s="66"/>
      <c r="MJ12" s="66"/>
      <c r="MK12" s="66"/>
      <c r="ML12" s="66"/>
      <c r="MM12" s="66"/>
      <c r="MN12" s="66"/>
      <c r="MO12" s="66"/>
      <c r="MP12" s="66"/>
      <c r="MQ12" s="66"/>
      <c r="MR12" s="66"/>
      <c r="MS12" s="66"/>
      <c r="MT12" s="66"/>
      <c r="MU12" s="66"/>
      <c r="MV12" s="66"/>
      <c r="MW12" s="66"/>
      <c r="MX12" s="66"/>
      <c r="MY12" s="66"/>
      <c r="MZ12" s="66"/>
      <c r="NA12" s="66"/>
      <c r="NB12" s="66"/>
      <c r="NC12" s="66"/>
      <c r="ND12" s="66"/>
      <c r="NE12" s="67"/>
    </row>
    <row r="13" spans="1:369" x14ac:dyDescent="0.25">
      <c r="A13" s="62"/>
      <c r="B13" s="63"/>
      <c r="C13" s="64"/>
      <c r="D13" s="64"/>
      <c r="E13" s="65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7"/>
      <c r="AJ13" s="65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7"/>
      <c r="BL13" s="65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7"/>
      <c r="CQ13" s="65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7"/>
      <c r="DU13" s="65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7"/>
      <c r="EZ13" s="65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7"/>
      <c r="GD13" s="65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7"/>
      <c r="HI13" s="65"/>
      <c r="HJ13" s="66"/>
      <c r="HK13" s="66"/>
      <c r="HL13" s="66"/>
      <c r="HM13" s="66"/>
      <c r="HN13" s="66"/>
      <c r="HO13" s="66"/>
      <c r="HP13" s="66"/>
      <c r="HQ13" s="66"/>
      <c r="HR13" s="66"/>
      <c r="HS13" s="66"/>
      <c r="HT13" s="66"/>
      <c r="HU13" s="66"/>
      <c r="HV13" s="66"/>
      <c r="HW13" s="66"/>
      <c r="HX13" s="66"/>
      <c r="HY13" s="66"/>
      <c r="HZ13" s="66"/>
      <c r="IA13" s="66"/>
      <c r="IB13" s="66"/>
      <c r="IC13" s="66"/>
      <c r="ID13" s="66"/>
      <c r="IE13" s="66"/>
      <c r="IF13" s="66"/>
      <c r="IG13" s="66"/>
      <c r="IH13" s="66"/>
      <c r="II13" s="66"/>
      <c r="IJ13" s="66"/>
      <c r="IK13" s="66"/>
      <c r="IL13" s="66"/>
      <c r="IM13" s="67"/>
      <c r="IN13" s="65"/>
      <c r="IO13" s="66"/>
      <c r="IP13" s="66"/>
      <c r="IQ13" s="66"/>
      <c r="IR13" s="66"/>
      <c r="IS13" s="66"/>
      <c r="IT13" s="66"/>
      <c r="IU13" s="66"/>
      <c r="IV13" s="66"/>
      <c r="IW13" s="66"/>
      <c r="IX13" s="66"/>
      <c r="IY13" s="66"/>
      <c r="IZ13" s="66"/>
      <c r="JA13" s="66"/>
      <c r="JB13" s="66"/>
      <c r="JC13" s="66"/>
      <c r="JD13" s="66"/>
      <c r="JE13" s="66"/>
      <c r="JF13" s="66"/>
      <c r="JG13" s="66"/>
      <c r="JH13" s="66"/>
      <c r="JI13" s="66"/>
      <c r="JJ13" s="66"/>
      <c r="JK13" s="66"/>
      <c r="JL13" s="66"/>
      <c r="JM13" s="66"/>
      <c r="JN13" s="66"/>
      <c r="JO13" s="66"/>
      <c r="JP13" s="66"/>
      <c r="JQ13" s="67"/>
      <c r="JR13" s="65"/>
      <c r="JS13" s="66"/>
      <c r="JT13" s="66"/>
      <c r="JU13" s="66"/>
      <c r="JV13" s="66"/>
      <c r="JW13" s="66"/>
      <c r="JX13" s="66"/>
      <c r="JY13" s="66"/>
      <c r="JZ13" s="66"/>
      <c r="KA13" s="66"/>
      <c r="KB13" s="66"/>
      <c r="KC13" s="66"/>
      <c r="KD13" s="66"/>
      <c r="KE13" s="66"/>
      <c r="KF13" s="66"/>
      <c r="KG13" s="66"/>
      <c r="KH13" s="66"/>
      <c r="KI13" s="66"/>
      <c r="KJ13" s="66"/>
      <c r="KK13" s="66"/>
      <c r="KL13" s="66"/>
      <c r="KM13" s="66"/>
      <c r="KN13" s="66"/>
      <c r="KO13" s="66"/>
      <c r="KP13" s="66"/>
      <c r="KQ13" s="66"/>
      <c r="KR13" s="66"/>
      <c r="KS13" s="66"/>
      <c r="KT13" s="66"/>
      <c r="KU13" s="66"/>
      <c r="KV13" s="67"/>
      <c r="KW13" s="65"/>
      <c r="KX13" s="66"/>
      <c r="KY13" s="66"/>
      <c r="KZ13" s="66"/>
      <c r="LA13" s="66"/>
      <c r="LB13" s="66"/>
      <c r="LC13" s="66"/>
      <c r="LD13" s="66"/>
      <c r="LE13" s="66"/>
      <c r="LF13" s="66"/>
      <c r="LG13" s="66"/>
      <c r="LH13" s="66"/>
      <c r="LI13" s="66"/>
      <c r="LJ13" s="66"/>
      <c r="LK13" s="66"/>
      <c r="LL13" s="66"/>
      <c r="LM13" s="66"/>
      <c r="LN13" s="66"/>
      <c r="LO13" s="66"/>
      <c r="LP13" s="66"/>
      <c r="LQ13" s="66"/>
      <c r="LR13" s="66"/>
      <c r="LS13" s="66"/>
      <c r="LT13" s="66"/>
      <c r="LU13" s="66"/>
      <c r="LV13" s="66"/>
      <c r="LW13" s="66"/>
      <c r="LX13" s="66"/>
      <c r="LY13" s="66"/>
      <c r="LZ13" s="67"/>
      <c r="MA13" s="65"/>
      <c r="MB13" s="66"/>
      <c r="MC13" s="66"/>
      <c r="MD13" s="66"/>
      <c r="ME13" s="66"/>
      <c r="MF13" s="66"/>
      <c r="MG13" s="66"/>
      <c r="MH13" s="66"/>
      <c r="MI13" s="66"/>
      <c r="MJ13" s="66"/>
      <c r="MK13" s="66"/>
      <c r="ML13" s="66"/>
      <c r="MM13" s="66"/>
      <c r="MN13" s="66"/>
      <c r="MO13" s="66"/>
      <c r="MP13" s="66"/>
      <c r="MQ13" s="66"/>
      <c r="MR13" s="66"/>
      <c r="MS13" s="66"/>
      <c r="MT13" s="66"/>
      <c r="MU13" s="66"/>
      <c r="MV13" s="66"/>
      <c r="MW13" s="66"/>
      <c r="MX13" s="66"/>
      <c r="MY13" s="66"/>
      <c r="MZ13" s="66"/>
      <c r="NA13" s="66"/>
      <c r="NB13" s="66"/>
      <c r="NC13" s="66"/>
      <c r="ND13" s="66"/>
      <c r="NE13" s="67"/>
    </row>
    <row r="14" spans="1:369" x14ac:dyDescent="0.25">
      <c r="A14" s="56"/>
      <c r="B14" s="63"/>
      <c r="C14" s="64"/>
      <c r="D14" s="64"/>
      <c r="E14" s="65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7"/>
      <c r="AJ14" s="65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7"/>
      <c r="BL14" s="65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7"/>
      <c r="CQ14" s="65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7"/>
      <c r="DU14" s="65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7"/>
      <c r="EZ14" s="65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7"/>
      <c r="GD14" s="65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7"/>
      <c r="HI14" s="65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7"/>
      <c r="IN14" s="65"/>
      <c r="IO14" s="66"/>
      <c r="IP14" s="66"/>
      <c r="IQ14" s="66"/>
      <c r="IR14" s="66"/>
      <c r="IS14" s="66"/>
      <c r="IT14" s="66"/>
      <c r="IU14" s="66"/>
      <c r="IV14" s="66"/>
      <c r="IW14" s="66"/>
      <c r="IX14" s="66"/>
      <c r="IY14" s="66"/>
      <c r="IZ14" s="66"/>
      <c r="JA14" s="66"/>
      <c r="JB14" s="66"/>
      <c r="JC14" s="66"/>
      <c r="JD14" s="66"/>
      <c r="JE14" s="66"/>
      <c r="JF14" s="66"/>
      <c r="JG14" s="66"/>
      <c r="JH14" s="66"/>
      <c r="JI14" s="66"/>
      <c r="JJ14" s="66"/>
      <c r="JK14" s="66"/>
      <c r="JL14" s="66"/>
      <c r="JM14" s="66"/>
      <c r="JN14" s="66"/>
      <c r="JO14" s="66"/>
      <c r="JP14" s="66"/>
      <c r="JQ14" s="67"/>
      <c r="JR14" s="65"/>
      <c r="JS14" s="66"/>
      <c r="JT14" s="66"/>
      <c r="JU14" s="66"/>
      <c r="JV14" s="66"/>
      <c r="JW14" s="66"/>
      <c r="JX14" s="66"/>
      <c r="JY14" s="66"/>
      <c r="JZ14" s="66"/>
      <c r="KA14" s="66"/>
      <c r="KB14" s="66"/>
      <c r="KC14" s="66"/>
      <c r="KD14" s="66"/>
      <c r="KE14" s="66"/>
      <c r="KF14" s="66"/>
      <c r="KG14" s="66"/>
      <c r="KH14" s="66"/>
      <c r="KI14" s="66"/>
      <c r="KJ14" s="66"/>
      <c r="KK14" s="66"/>
      <c r="KL14" s="66"/>
      <c r="KM14" s="66"/>
      <c r="KN14" s="66"/>
      <c r="KO14" s="66"/>
      <c r="KP14" s="66"/>
      <c r="KQ14" s="66"/>
      <c r="KR14" s="66"/>
      <c r="KS14" s="66"/>
      <c r="KT14" s="66"/>
      <c r="KU14" s="66"/>
      <c r="KV14" s="67"/>
      <c r="KW14" s="65"/>
      <c r="KX14" s="66"/>
      <c r="KY14" s="66"/>
      <c r="KZ14" s="66"/>
      <c r="LA14" s="66"/>
      <c r="LB14" s="66"/>
      <c r="LC14" s="66"/>
      <c r="LD14" s="66"/>
      <c r="LE14" s="66"/>
      <c r="LF14" s="66"/>
      <c r="LG14" s="66"/>
      <c r="LH14" s="66"/>
      <c r="LI14" s="66"/>
      <c r="LJ14" s="66"/>
      <c r="LK14" s="66"/>
      <c r="LL14" s="66"/>
      <c r="LM14" s="66"/>
      <c r="LN14" s="66"/>
      <c r="LO14" s="66"/>
      <c r="LP14" s="66"/>
      <c r="LQ14" s="66"/>
      <c r="LR14" s="66"/>
      <c r="LS14" s="66"/>
      <c r="LT14" s="66"/>
      <c r="LU14" s="66"/>
      <c r="LV14" s="66"/>
      <c r="LW14" s="66"/>
      <c r="LX14" s="66"/>
      <c r="LY14" s="66"/>
      <c r="LZ14" s="67"/>
      <c r="MA14" s="65"/>
      <c r="MB14" s="66"/>
      <c r="MC14" s="66"/>
      <c r="MD14" s="66"/>
      <c r="ME14" s="66"/>
      <c r="MF14" s="66"/>
      <c r="MG14" s="66"/>
      <c r="MH14" s="66"/>
      <c r="MI14" s="66"/>
      <c r="MJ14" s="66"/>
      <c r="MK14" s="66"/>
      <c r="ML14" s="66"/>
      <c r="MM14" s="66"/>
      <c r="MN14" s="66"/>
      <c r="MO14" s="66"/>
      <c r="MP14" s="66"/>
      <c r="MQ14" s="66"/>
      <c r="MR14" s="66"/>
      <c r="MS14" s="66"/>
      <c r="MT14" s="66"/>
      <c r="MU14" s="66"/>
      <c r="MV14" s="66"/>
      <c r="MW14" s="66"/>
      <c r="MX14" s="66"/>
      <c r="MY14" s="66"/>
      <c r="MZ14" s="66"/>
      <c r="NA14" s="66"/>
      <c r="NB14" s="66"/>
      <c r="NC14" s="66"/>
      <c r="ND14" s="66"/>
      <c r="NE14" s="67"/>
    </row>
    <row r="15" spans="1:369" x14ac:dyDescent="0.25">
      <c r="A15" s="62"/>
      <c r="B15" s="63"/>
      <c r="C15" s="64"/>
      <c r="D15" s="64"/>
      <c r="E15" s="65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7"/>
      <c r="AJ15" s="65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7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7"/>
      <c r="CQ15" s="65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7"/>
      <c r="DU15" s="65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7"/>
      <c r="EZ15" s="65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7"/>
      <c r="GD15" s="65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  <c r="GZ15" s="66"/>
      <c r="HA15" s="66"/>
      <c r="HB15" s="66"/>
      <c r="HC15" s="66"/>
      <c r="HD15" s="66"/>
      <c r="HE15" s="66"/>
      <c r="HF15" s="66"/>
      <c r="HG15" s="66"/>
      <c r="HH15" s="67"/>
      <c r="HI15" s="65"/>
      <c r="HJ15" s="66"/>
      <c r="HK15" s="66"/>
      <c r="HL15" s="66"/>
      <c r="HM15" s="66"/>
      <c r="HN15" s="66"/>
      <c r="HO15" s="66"/>
      <c r="HP15" s="66"/>
      <c r="HQ15" s="66"/>
      <c r="HR15" s="66"/>
      <c r="HS15" s="66"/>
      <c r="HT15" s="66"/>
      <c r="HU15" s="66"/>
      <c r="HV15" s="66"/>
      <c r="HW15" s="66"/>
      <c r="HX15" s="66"/>
      <c r="HY15" s="66"/>
      <c r="HZ15" s="66"/>
      <c r="IA15" s="66"/>
      <c r="IB15" s="66"/>
      <c r="IC15" s="66"/>
      <c r="ID15" s="66"/>
      <c r="IE15" s="66"/>
      <c r="IF15" s="66"/>
      <c r="IG15" s="66"/>
      <c r="IH15" s="66"/>
      <c r="II15" s="66"/>
      <c r="IJ15" s="66"/>
      <c r="IK15" s="66"/>
      <c r="IL15" s="66"/>
      <c r="IM15" s="67"/>
      <c r="IN15" s="65"/>
      <c r="IO15" s="66"/>
      <c r="IP15" s="66"/>
      <c r="IQ15" s="66"/>
      <c r="IR15" s="66"/>
      <c r="IS15" s="66"/>
      <c r="IT15" s="66"/>
      <c r="IU15" s="66"/>
      <c r="IV15" s="66"/>
      <c r="IW15" s="66"/>
      <c r="IX15" s="66"/>
      <c r="IY15" s="66"/>
      <c r="IZ15" s="66"/>
      <c r="JA15" s="66"/>
      <c r="JB15" s="66"/>
      <c r="JC15" s="66"/>
      <c r="JD15" s="66"/>
      <c r="JE15" s="66"/>
      <c r="JF15" s="66"/>
      <c r="JG15" s="66"/>
      <c r="JH15" s="66"/>
      <c r="JI15" s="66"/>
      <c r="JJ15" s="66"/>
      <c r="JK15" s="66"/>
      <c r="JL15" s="66"/>
      <c r="JM15" s="66"/>
      <c r="JN15" s="66"/>
      <c r="JO15" s="66"/>
      <c r="JP15" s="66"/>
      <c r="JQ15" s="67"/>
      <c r="JR15" s="65"/>
      <c r="JS15" s="66"/>
      <c r="JT15" s="66"/>
      <c r="JU15" s="66"/>
      <c r="JV15" s="66"/>
      <c r="JW15" s="66"/>
      <c r="JX15" s="66"/>
      <c r="JY15" s="66"/>
      <c r="JZ15" s="66"/>
      <c r="KA15" s="66"/>
      <c r="KB15" s="66"/>
      <c r="KC15" s="66"/>
      <c r="KD15" s="66"/>
      <c r="KE15" s="66"/>
      <c r="KF15" s="66"/>
      <c r="KG15" s="66"/>
      <c r="KH15" s="66"/>
      <c r="KI15" s="66"/>
      <c r="KJ15" s="66"/>
      <c r="KK15" s="66"/>
      <c r="KL15" s="66"/>
      <c r="KM15" s="66"/>
      <c r="KN15" s="66"/>
      <c r="KO15" s="66"/>
      <c r="KP15" s="66"/>
      <c r="KQ15" s="66"/>
      <c r="KR15" s="66"/>
      <c r="KS15" s="66"/>
      <c r="KT15" s="66"/>
      <c r="KU15" s="66"/>
      <c r="KV15" s="67"/>
      <c r="KW15" s="65"/>
      <c r="KX15" s="66"/>
      <c r="KY15" s="66"/>
      <c r="KZ15" s="66"/>
      <c r="LA15" s="66"/>
      <c r="LB15" s="66"/>
      <c r="LC15" s="66"/>
      <c r="LD15" s="66"/>
      <c r="LE15" s="66"/>
      <c r="LF15" s="66"/>
      <c r="LG15" s="66"/>
      <c r="LH15" s="66"/>
      <c r="LI15" s="66"/>
      <c r="LJ15" s="66"/>
      <c r="LK15" s="66"/>
      <c r="LL15" s="66"/>
      <c r="LM15" s="66"/>
      <c r="LN15" s="66"/>
      <c r="LO15" s="66"/>
      <c r="LP15" s="66"/>
      <c r="LQ15" s="66"/>
      <c r="LR15" s="66"/>
      <c r="LS15" s="66"/>
      <c r="LT15" s="66"/>
      <c r="LU15" s="66"/>
      <c r="LV15" s="66"/>
      <c r="LW15" s="66"/>
      <c r="LX15" s="66"/>
      <c r="LY15" s="66"/>
      <c r="LZ15" s="67"/>
      <c r="MA15" s="65"/>
      <c r="MB15" s="66"/>
      <c r="MC15" s="66"/>
      <c r="MD15" s="66"/>
      <c r="ME15" s="66"/>
      <c r="MF15" s="66"/>
      <c r="MG15" s="66"/>
      <c r="MH15" s="66"/>
      <c r="MI15" s="66"/>
      <c r="MJ15" s="66"/>
      <c r="MK15" s="66"/>
      <c r="ML15" s="66"/>
      <c r="MM15" s="66"/>
      <c r="MN15" s="66"/>
      <c r="MO15" s="66"/>
      <c r="MP15" s="66"/>
      <c r="MQ15" s="66"/>
      <c r="MR15" s="66"/>
      <c r="MS15" s="66"/>
      <c r="MT15" s="66"/>
      <c r="MU15" s="66"/>
      <c r="MV15" s="66"/>
      <c r="MW15" s="66"/>
      <c r="MX15" s="66"/>
      <c r="MY15" s="66"/>
      <c r="MZ15" s="66"/>
      <c r="NA15" s="66"/>
      <c r="NB15" s="66"/>
      <c r="NC15" s="66"/>
      <c r="ND15" s="66"/>
      <c r="NE15" s="67"/>
    </row>
    <row r="16" spans="1:369" x14ac:dyDescent="0.25">
      <c r="A16" s="56"/>
      <c r="B16" s="63"/>
      <c r="C16" s="64"/>
      <c r="D16" s="64"/>
      <c r="E16" s="65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7"/>
      <c r="AJ16" s="65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7"/>
      <c r="BL16" s="65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7"/>
      <c r="CQ16" s="65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7"/>
      <c r="DU16" s="65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7"/>
      <c r="EZ16" s="65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7"/>
      <c r="GD16" s="65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  <c r="GZ16" s="66"/>
      <c r="HA16" s="66"/>
      <c r="HB16" s="66"/>
      <c r="HC16" s="66"/>
      <c r="HD16" s="66"/>
      <c r="HE16" s="66"/>
      <c r="HF16" s="66"/>
      <c r="HG16" s="66"/>
      <c r="HH16" s="67"/>
      <c r="HI16" s="65"/>
      <c r="HJ16" s="66"/>
      <c r="HK16" s="66"/>
      <c r="HL16" s="66"/>
      <c r="HM16" s="66"/>
      <c r="HN16" s="66"/>
      <c r="HO16" s="66"/>
      <c r="HP16" s="66"/>
      <c r="HQ16" s="66"/>
      <c r="HR16" s="66"/>
      <c r="HS16" s="66"/>
      <c r="HT16" s="66"/>
      <c r="HU16" s="66"/>
      <c r="HV16" s="66"/>
      <c r="HW16" s="66"/>
      <c r="HX16" s="66"/>
      <c r="HY16" s="66"/>
      <c r="HZ16" s="66"/>
      <c r="IA16" s="66"/>
      <c r="IB16" s="66"/>
      <c r="IC16" s="66"/>
      <c r="ID16" s="66"/>
      <c r="IE16" s="66"/>
      <c r="IF16" s="66"/>
      <c r="IG16" s="66"/>
      <c r="IH16" s="66"/>
      <c r="II16" s="66"/>
      <c r="IJ16" s="66"/>
      <c r="IK16" s="66"/>
      <c r="IL16" s="66"/>
      <c r="IM16" s="67"/>
      <c r="IN16" s="65"/>
      <c r="IO16" s="66"/>
      <c r="IP16" s="66"/>
      <c r="IQ16" s="66"/>
      <c r="IR16" s="66"/>
      <c r="IS16" s="66"/>
      <c r="IT16" s="66"/>
      <c r="IU16" s="66"/>
      <c r="IV16" s="66"/>
      <c r="IW16" s="66"/>
      <c r="IX16" s="66"/>
      <c r="IY16" s="66"/>
      <c r="IZ16" s="66"/>
      <c r="JA16" s="66"/>
      <c r="JB16" s="66"/>
      <c r="JC16" s="66"/>
      <c r="JD16" s="66"/>
      <c r="JE16" s="66"/>
      <c r="JF16" s="66"/>
      <c r="JG16" s="66"/>
      <c r="JH16" s="66"/>
      <c r="JI16" s="66"/>
      <c r="JJ16" s="66"/>
      <c r="JK16" s="66"/>
      <c r="JL16" s="66"/>
      <c r="JM16" s="66"/>
      <c r="JN16" s="66"/>
      <c r="JO16" s="66"/>
      <c r="JP16" s="66"/>
      <c r="JQ16" s="67"/>
      <c r="JR16" s="65"/>
      <c r="JS16" s="66"/>
      <c r="JT16" s="66"/>
      <c r="JU16" s="66"/>
      <c r="JV16" s="66"/>
      <c r="JW16" s="66"/>
      <c r="JX16" s="66"/>
      <c r="JY16" s="66"/>
      <c r="JZ16" s="66"/>
      <c r="KA16" s="66"/>
      <c r="KB16" s="66"/>
      <c r="KC16" s="66"/>
      <c r="KD16" s="66"/>
      <c r="KE16" s="66"/>
      <c r="KF16" s="66"/>
      <c r="KG16" s="66"/>
      <c r="KH16" s="66"/>
      <c r="KI16" s="66"/>
      <c r="KJ16" s="66"/>
      <c r="KK16" s="66"/>
      <c r="KL16" s="66"/>
      <c r="KM16" s="66"/>
      <c r="KN16" s="66"/>
      <c r="KO16" s="66"/>
      <c r="KP16" s="66"/>
      <c r="KQ16" s="66"/>
      <c r="KR16" s="66"/>
      <c r="KS16" s="66"/>
      <c r="KT16" s="66"/>
      <c r="KU16" s="66"/>
      <c r="KV16" s="67"/>
      <c r="KW16" s="65"/>
      <c r="KX16" s="66"/>
      <c r="KY16" s="66"/>
      <c r="KZ16" s="66"/>
      <c r="LA16" s="66"/>
      <c r="LB16" s="66"/>
      <c r="LC16" s="66"/>
      <c r="LD16" s="66"/>
      <c r="LE16" s="66"/>
      <c r="LF16" s="66"/>
      <c r="LG16" s="66"/>
      <c r="LH16" s="66"/>
      <c r="LI16" s="66"/>
      <c r="LJ16" s="66"/>
      <c r="LK16" s="66"/>
      <c r="LL16" s="66"/>
      <c r="LM16" s="66"/>
      <c r="LN16" s="66"/>
      <c r="LO16" s="66"/>
      <c r="LP16" s="66"/>
      <c r="LQ16" s="66"/>
      <c r="LR16" s="66"/>
      <c r="LS16" s="66"/>
      <c r="LT16" s="66"/>
      <c r="LU16" s="66"/>
      <c r="LV16" s="66"/>
      <c r="LW16" s="66"/>
      <c r="LX16" s="66"/>
      <c r="LY16" s="66"/>
      <c r="LZ16" s="67"/>
      <c r="MA16" s="65"/>
      <c r="MB16" s="66"/>
      <c r="MC16" s="66"/>
      <c r="MD16" s="66"/>
      <c r="ME16" s="66"/>
      <c r="MF16" s="66"/>
      <c r="MG16" s="66"/>
      <c r="MH16" s="66"/>
      <c r="MI16" s="66"/>
      <c r="MJ16" s="66"/>
      <c r="MK16" s="66"/>
      <c r="ML16" s="66"/>
      <c r="MM16" s="66"/>
      <c r="MN16" s="66"/>
      <c r="MO16" s="66"/>
      <c r="MP16" s="66"/>
      <c r="MQ16" s="66"/>
      <c r="MR16" s="66"/>
      <c r="MS16" s="66"/>
      <c r="MT16" s="66"/>
      <c r="MU16" s="66"/>
      <c r="MV16" s="66"/>
      <c r="MW16" s="66"/>
      <c r="MX16" s="66"/>
      <c r="MY16" s="66"/>
      <c r="MZ16" s="66"/>
      <c r="NA16" s="66"/>
      <c r="NB16" s="66"/>
      <c r="NC16" s="66"/>
      <c r="ND16" s="66"/>
      <c r="NE16" s="67"/>
    </row>
    <row r="17" spans="1:369" x14ac:dyDescent="0.25">
      <c r="A17" s="62"/>
      <c r="B17" s="63"/>
      <c r="C17" s="64"/>
      <c r="D17" s="64"/>
      <c r="E17" s="65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7"/>
      <c r="AJ17" s="65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7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7"/>
      <c r="CQ17" s="65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7"/>
      <c r="DU17" s="65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7"/>
      <c r="EZ17" s="65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7"/>
      <c r="GD17" s="65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7"/>
      <c r="HI17" s="65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7"/>
      <c r="IN17" s="65"/>
      <c r="IO17" s="66"/>
      <c r="IP17" s="66"/>
      <c r="IQ17" s="66"/>
      <c r="IR17" s="66"/>
      <c r="IS17" s="66"/>
      <c r="IT17" s="66"/>
      <c r="IU17" s="66"/>
      <c r="IV17" s="66"/>
      <c r="IW17" s="66"/>
      <c r="IX17" s="66"/>
      <c r="IY17" s="66"/>
      <c r="IZ17" s="66"/>
      <c r="JA17" s="66"/>
      <c r="JB17" s="66"/>
      <c r="JC17" s="66"/>
      <c r="JD17" s="66"/>
      <c r="JE17" s="66"/>
      <c r="JF17" s="66"/>
      <c r="JG17" s="66"/>
      <c r="JH17" s="66"/>
      <c r="JI17" s="66"/>
      <c r="JJ17" s="66"/>
      <c r="JK17" s="66"/>
      <c r="JL17" s="66"/>
      <c r="JM17" s="66"/>
      <c r="JN17" s="66"/>
      <c r="JO17" s="66"/>
      <c r="JP17" s="66"/>
      <c r="JQ17" s="67"/>
      <c r="JR17" s="65"/>
      <c r="JS17" s="66"/>
      <c r="JT17" s="66"/>
      <c r="JU17" s="66"/>
      <c r="JV17" s="66"/>
      <c r="JW17" s="66"/>
      <c r="JX17" s="66"/>
      <c r="JY17" s="66"/>
      <c r="JZ17" s="66"/>
      <c r="KA17" s="66"/>
      <c r="KB17" s="66"/>
      <c r="KC17" s="66"/>
      <c r="KD17" s="66"/>
      <c r="KE17" s="66"/>
      <c r="KF17" s="66"/>
      <c r="KG17" s="66"/>
      <c r="KH17" s="66"/>
      <c r="KI17" s="66"/>
      <c r="KJ17" s="66"/>
      <c r="KK17" s="66"/>
      <c r="KL17" s="66"/>
      <c r="KM17" s="66"/>
      <c r="KN17" s="66"/>
      <c r="KO17" s="66"/>
      <c r="KP17" s="66"/>
      <c r="KQ17" s="66"/>
      <c r="KR17" s="66"/>
      <c r="KS17" s="66"/>
      <c r="KT17" s="66"/>
      <c r="KU17" s="66"/>
      <c r="KV17" s="67"/>
      <c r="KW17" s="65"/>
      <c r="KX17" s="66"/>
      <c r="KY17" s="66"/>
      <c r="KZ17" s="66"/>
      <c r="LA17" s="66"/>
      <c r="LB17" s="66"/>
      <c r="LC17" s="66"/>
      <c r="LD17" s="66"/>
      <c r="LE17" s="66"/>
      <c r="LF17" s="66"/>
      <c r="LG17" s="66"/>
      <c r="LH17" s="66"/>
      <c r="LI17" s="66"/>
      <c r="LJ17" s="66"/>
      <c r="LK17" s="66"/>
      <c r="LL17" s="66"/>
      <c r="LM17" s="66"/>
      <c r="LN17" s="66"/>
      <c r="LO17" s="66"/>
      <c r="LP17" s="66"/>
      <c r="LQ17" s="66"/>
      <c r="LR17" s="66"/>
      <c r="LS17" s="66"/>
      <c r="LT17" s="66"/>
      <c r="LU17" s="66"/>
      <c r="LV17" s="66"/>
      <c r="LW17" s="66"/>
      <c r="LX17" s="66"/>
      <c r="LY17" s="66"/>
      <c r="LZ17" s="67"/>
      <c r="MA17" s="65"/>
      <c r="MB17" s="66"/>
      <c r="MC17" s="66"/>
      <c r="MD17" s="66"/>
      <c r="ME17" s="66"/>
      <c r="MF17" s="66"/>
      <c r="MG17" s="66"/>
      <c r="MH17" s="66"/>
      <c r="MI17" s="66"/>
      <c r="MJ17" s="66"/>
      <c r="MK17" s="66"/>
      <c r="ML17" s="66"/>
      <c r="MM17" s="66"/>
      <c r="MN17" s="66"/>
      <c r="MO17" s="66"/>
      <c r="MP17" s="66"/>
      <c r="MQ17" s="66"/>
      <c r="MR17" s="66"/>
      <c r="MS17" s="66"/>
      <c r="MT17" s="66"/>
      <c r="MU17" s="66"/>
      <c r="MV17" s="66"/>
      <c r="MW17" s="66"/>
      <c r="MX17" s="66"/>
      <c r="MY17" s="66"/>
      <c r="MZ17" s="66"/>
      <c r="NA17" s="66"/>
      <c r="NB17" s="66"/>
      <c r="NC17" s="66"/>
      <c r="ND17" s="66"/>
      <c r="NE17" s="67"/>
    </row>
    <row r="18" spans="1:369" x14ac:dyDescent="0.25">
      <c r="A18" s="56"/>
      <c r="B18" s="63"/>
      <c r="C18" s="64"/>
      <c r="D18" s="64"/>
      <c r="E18" s="65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7"/>
      <c r="AJ18" s="65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7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7"/>
      <c r="CQ18" s="65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7"/>
      <c r="DU18" s="65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7"/>
      <c r="EZ18" s="65"/>
      <c r="FA18" s="66"/>
      <c r="FB18" s="66"/>
      <c r="FC18" s="66"/>
      <c r="FD18" s="66"/>
      <c r="FE18" s="66"/>
      <c r="FF18" s="66"/>
      <c r="FG18" s="66"/>
      <c r="FH18" s="66"/>
      <c r="FI18" s="66"/>
      <c r="FJ18" s="66"/>
      <c r="FK18" s="66"/>
      <c r="FL18" s="66"/>
      <c r="FM18" s="66"/>
      <c r="FN18" s="66"/>
      <c r="FO18" s="66"/>
      <c r="FP18" s="66"/>
      <c r="FQ18" s="66"/>
      <c r="FR18" s="66"/>
      <c r="FS18" s="66"/>
      <c r="FT18" s="66"/>
      <c r="FU18" s="66"/>
      <c r="FV18" s="66"/>
      <c r="FW18" s="66"/>
      <c r="FX18" s="66"/>
      <c r="FY18" s="66"/>
      <c r="FZ18" s="66"/>
      <c r="GA18" s="66"/>
      <c r="GB18" s="66"/>
      <c r="GC18" s="67"/>
      <c r="GD18" s="65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66"/>
      <c r="GZ18" s="66"/>
      <c r="HA18" s="66"/>
      <c r="HB18" s="66"/>
      <c r="HC18" s="66"/>
      <c r="HD18" s="66"/>
      <c r="HE18" s="66"/>
      <c r="HF18" s="66"/>
      <c r="HG18" s="66"/>
      <c r="HH18" s="67"/>
      <c r="HI18" s="65"/>
      <c r="HJ18" s="66"/>
      <c r="HK18" s="66"/>
      <c r="HL18" s="66"/>
      <c r="HM18" s="66"/>
      <c r="HN18" s="66"/>
      <c r="HO18" s="66"/>
      <c r="HP18" s="66"/>
      <c r="HQ18" s="66"/>
      <c r="HR18" s="66"/>
      <c r="HS18" s="66"/>
      <c r="HT18" s="66"/>
      <c r="HU18" s="66"/>
      <c r="HV18" s="66"/>
      <c r="HW18" s="66"/>
      <c r="HX18" s="66"/>
      <c r="HY18" s="66"/>
      <c r="HZ18" s="66"/>
      <c r="IA18" s="66"/>
      <c r="IB18" s="66"/>
      <c r="IC18" s="66"/>
      <c r="ID18" s="66"/>
      <c r="IE18" s="66"/>
      <c r="IF18" s="66"/>
      <c r="IG18" s="66"/>
      <c r="IH18" s="66"/>
      <c r="II18" s="66"/>
      <c r="IJ18" s="66"/>
      <c r="IK18" s="66"/>
      <c r="IL18" s="66"/>
      <c r="IM18" s="67"/>
      <c r="IN18" s="65"/>
      <c r="IO18" s="66"/>
      <c r="IP18" s="66"/>
      <c r="IQ18" s="66"/>
      <c r="IR18" s="66"/>
      <c r="IS18" s="66"/>
      <c r="IT18" s="66"/>
      <c r="IU18" s="66"/>
      <c r="IV18" s="66"/>
      <c r="IW18" s="66"/>
      <c r="IX18" s="66"/>
      <c r="IY18" s="66"/>
      <c r="IZ18" s="66"/>
      <c r="JA18" s="66"/>
      <c r="JB18" s="66"/>
      <c r="JC18" s="66"/>
      <c r="JD18" s="66"/>
      <c r="JE18" s="66"/>
      <c r="JF18" s="66"/>
      <c r="JG18" s="66"/>
      <c r="JH18" s="66"/>
      <c r="JI18" s="66"/>
      <c r="JJ18" s="66"/>
      <c r="JK18" s="66"/>
      <c r="JL18" s="66"/>
      <c r="JM18" s="66"/>
      <c r="JN18" s="66"/>
      <c r="JO18" s="66"/>
      <c r="JP18" s="66"/>
      <c r="JQ18" s="67"/>
      <c r="JR18" s="65"/>
      <c r="JS18" s="66"/>
      <c r="JT18" s="66"/>
      <c r="JU18" s="66"/>
      <c r="JV18" s="66"/>
      <c r="JW18" s="66"/>
      <c r="JX18" s="66"/>
      <c r="JY18" s="66"/>
      <c r="JZ18" s="66"/>
      <c r="KA18" s="66"/>
      <c r="KB18" s="66"/>
      <c r="KC18" s="66"/>
      <c r="KD18" s="66"/>
      <c r="KE18" s="66"/>
      <c r="KF18" s="66"/>
      <c r="KG18" s="66"/>
      <c r="KH18" s="66"/>
      <c r="KI18" s="66"/>
      <c r="KJ18" s="66"/>
      <c r="KK18" s="66"/>
      <c r="KL18" s="66"/>
      <c r="KM18" s="66"/>
      <c r="KN18" s="66"/>
      <c r="KO18" s="66"/>
      <c r="KP18" s="66"/>
      <c r="KQ18" s="66"/>
      <c r="KR18" s="66"/>
      <c r="KS18" s="66"/>
      <c r="KT18" s="66"/>
      <c r="KU18" s="66"/>
      <c r="KV18" s="67"/>
      <c r="KW18" s="65"/>
      <c r="KX18" s="66"/>
      <c r="KY18" s="66"/>
      <c r="KZ18" s="66"/>
      <c r="LA18" s="66"/>
      <c r="LB18" s="66"/>
      <c r="LC18" s="66"/>
      <c r="LD18" s="66"/>
      <c r="LE18" s="66"/>
      <c r="LF18" s="66"/>
      <c r="LG18" s="66"/>
      <c r="LH18" s="66"/>
      <c r="LI18" s="66"/>
      <c r="LJ18" s="66"/>
      <c r="LK18" s="66"/>
      <c r="LL18" s="66"/>
      <c r="LM18" s="66"/>
      <c r="LN18" s="66"/>
      <c r="LO18" s="66"/>
      <c r="LP18" s="66"/>
      <c r="LQ18" s="66"/>
      <c r="LR18" s="66"/>
      <c r="LS18" s="66"/>
      <c r="LT18" s="66"/>
      <c r="LU18" s="66"/>
      <c r="LV18" s="66"/>
      <c r="LW18" s="66"/>
      <c r="LX18" s="66"/>
      <c r="LY18" s="66"/>
      <c r="LZ18" s="67"/>
      <c r="MA18" s="65"/>
      <c r="MB18" s="66"/>
      <c r="MC18" s="66"/>
      <c r="MD18" s="66"/>
      <c r="ME18" s="66"/>
      <c r="MF18" s="66"/>
      <c r="MG18" s="66"/>
      <c r="MH18" s="66"/>
      <c r="MI18" s="66"/>
      <c r="MJ18" s="66"/>
      <c r="MK18" s="66"/>
      <c r="ML18" s="66"/>
      <c r="MM18" s="66"/>
      <c r="MN18" s="66"/>
      <c r="MO18" s="66"/>
      <c r="MP18" s="66"/>
      <c r="MQ18" s="66"/>
      <c r="MR18" s="66"/>
      <c r="MS18" s="66"/>
      <c r="MT18" s="66"/>
      <c r="MU18" s="66"/>
      <c r="MV18" s="66"/>
      <c r="MW18" s="66"/>
      <c r="MX18" s="66"/>
      <c r="MY18" s="66"/>
      <c r="MZ18" s="66"/>
      <c r="NA18" s="66"/>
      <c r="NB18" s="66"/>
      <c r="NC18" s="66"/>
      <c r="ND18" s="66"/>
      <c r="NE18" s="67"/>
    </row>
    <row r="19" spans="1:369" x14ac:dyDescent="0.25">
      <c r="A19" s="62"/>
      <c r="B19" s="63"/>
      <c r="C19" s="64"/>
      <c r="D19" s="64"/>
      <c r="E19" s="65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7"/>
      <c r="AJ19" s="65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7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7"/>
      <c r="CQ19" s="65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7"/>
      <c r="DU19" s="65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7"/>
      <c r="EZ19" s="65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7"/>
      <c r="GD19" s="65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7"/>
      <c r="HI19" s="65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7"/>
      <c r="IN19" s="65"/>
      <c r="IO19" s="66"/>
      <c r="IP19" s="66"/>
      <c r="IQ19" s="66"/>
      <c r="IR19" s="66"/>
      <c r="IS19" s="66"/>
      <c r="IT19" s="66"/>
      <c r="IU19" s="66"/>
      <c r="IV19" s="66"/>
      <c r="IW19" s="66"/>
      <c r="IX19" s="66"/>
      <c r="IY19" s="66"/>
      <c r="IZ19" s="66"/>
      <c r="JA19" s="66"/>
      <c r="JB19" s="66"/>
      <c r="JC19" s="66"/>
      <c r="JD19" s="66"/>
      <c r="JE19" s="66"/>
      <c r="JF19" s="66"/>
      <c r="JG19" s="66"/>
      <c r="JH19" s="66"/>
      <c r="JI19" s="66"/>
      <c r="JJ19" s="66"/>
      <c r="JK19" s="66"/>
      <c r="JL19" s="66"/>
      <c r="JM19" s="66"/>
      <c r="JN19" s="66"/>
      <c r="JO19" s="66"/>
      <c r="JP19" s="66"/>
      <c r="JQ19" s="67"/>
      <c r="JR19" s="65"/>
      <c r="JS19" s="66"/>
      <c r="JT19" s="66"/>
      <c r="JU19" s="66"/>
      <c r="JV19" s="66"/>
      <c r="JW19" s="66"/>
      <c r="JX19" s="66"/>
      <c r="JY19" s="66"/>
      <c r="JZ19" s="66"/>
      <c r="KA19" s="66"/>
      <c r="KB19" s="66"/>
      <c r="KC19" s="66"/>
      <c r="KD19" s="66"/>
      <c r="KE19" s="66"/>
      <c r="KF19" s="66"/>
      <c r="KG19" s="66"/>
      <c r="KH19" s="66"/>
      <c r="KI19" s="66"/>
      <c r="KJ19" s="66"/>
      <c r="KK19" s="66"/>
      <c r="KL19" s="66"/>
      <c r="KM19" s="66"/>
      <c r="KN19" s="66"/>
      <c r="KO19" s="66"/>
      <c r="KP19" s="66"/>
      <c r="KQ19" s="66"/>
      <c r="KR19" s="66"/>
      <c r="KS19" s="66"/>
      <c r="KT19" s="66"/>
      <c r="KU19" s="66"/>
      <c r="KV19" s="67"/>
      <c r="KW19" s="65"/>
      <c r="KX19" s="66"/>
      <c r="KY19" s="66"/>
      <c r="KZ19" s="66"/>
      <c r="LA19" s="66"/>
      <c r="LB19" s="66"/>
      <c r="LC19" s="66"/>
      <c r="LD19" s="66"/>
      <c r="LE19" s="66"/>
      <c r="LF19" s="66"/>
      <c r="LG19" s="66"/>
      <c r="LH19" s="66"/>
      <c r="LI19" s="66"/>
      <c r="LJ19" s="66"/>
      <c r="LK19" s="66"/>
      <c r="LL19" s="66"/>
      <c r="LM19" s="66"/>
      <c r="LN19" s="66"/>
      <c r="LO19" s="66"/>
      <c r="LP19" s="66"/>
      <c r="LQ19" s="66"/>
      <c r="LR19" s="66"/>
      <c r="LS19" s="66"/>
      <c r="LT19" s="66"/>
      <c r="LU19" s="66"/>
      <c r="LV19" s="66"/>
      <c r="LW19" s="66"/>
      <c r="LX19" s="66"/>
      <c r="LY19" s="66"/>
      <c r="LZ19" s="67"/>
      <c r="MA19" s="65"/>
      <c r="MB19" s="66"/>
      <c r="MC19" s="66"/>
      <c r="MD19" s="66"/>
      <c r="ME19" s="66"/>
      <c r="MF19" s="66"/>
      <c r="MG19" s="66"/>
      <c r="MH19" s="66"/>
      <c r="MI19" s="66"/>
      <c r="MJ19" s="66"/>
      <c r="MK19" s="66"/>
      <c r="ML19" s="66"/>
      <c r="MM19" s="66"/>
      <c r="MN19" s="66"/>
      <c r="MO19" s="66"/>
      <c r="MP19" s="66"/>
      <c r="MQ19" s="66"/>
      <c r="MR19" s="66"/>
      <c r="MS19" s="66"/>
      <c r="MT19" s="66"/>
      <c r="MU19" s="66"/>
      <c r="MV19" s="66"/>
      <c r="MW19" s="66"/>
      <c r="MX19" s="66"/>
      <c r="MY19" s="66"/>
      <c r="MZ19" s="66"/>
      <c r="NA19" s="66"/>
      <c r="NB19" s="66"/>
      <c r="NC19" s="66"/>
      <c r="ND19" s="66"/>
      <c r="NE19" s="67"/>
    </row>
    <row r="20" spans="1:369" x14ac:dyDescent="0.25">
      <c r="A20" s="56"/>
      <c r="B20" s="63"/>
      <c r="C20" s="64"/>
      <c r="D20" s="64"/>
      <c r="E20" s="65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7"/>
      <c r="AJ20" s="65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7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7"/>
      <c r="CQ20" s="65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7"/>
      <c r="DU20" s="65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7"/>
      <c r="EZ20" s="65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7"/>
      <c r="GD20" s="65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  <c r="GZ20" s="66"/>
      <c r="HA20" s="66"/>
      <c r="HB20" s="66"/>
      <c r="HC20" s="66"/>
      <c r="HD20" s="66"/>
      <c r="HE20" s="66"/>
      <c r="HF20" s="66"/>
      <c r="HG20" s="66"/>
      <c r="HH20" s="67"/>
      <c r="HI20" s="65"/>
      <c r="HJ20" s="66"/>
      <c r="HK20" s="66"/>
      <c r="HL20" s="66"/>
      <c r="HM20" s="66"/>
      <c r="HN20" s="66"/>
      <c r="HO20" s="66"/>
      <c r="HP20" s="66"/>
      <c r="HQ20" s="66"/>
      <c r="HR20" s="66"/>
      <c r="HS20" s="66"/>
      <c r="HT20" s="66"/>
      <c r="HU20" s="66"/>
      <c r="HV20" s="66"/>
      <c r="HW20" s="66"/>
      <c r="HX20" s="66"/>
      <c r="HY20" s="66"/>
      <c r="HZ20" s="66"/>
      <c r="IA20" s="66"/>
      <c r="IB20" s="66"/>
      <c r="IC20" s="66"/>
      <c r="ID20" s="66"/>
      <c r="IE20" s="66"/>
      <c r="IF20" s="66"/>
      <c r="IG20" s="66"/>
      <c r="IH20" s="66"/>
      <c r="II20" s="66"/>
      <c r="IJ20" s="66"/>
      <c r="IK20" s="66"/>
      <c r="IL20" s="66"/>
      <c r="IM20" s="67"/>
      <c r="IN20" s="65"/>
      <c r="IO20" s="66"/>
      <c r="IP20" s="66"/>
      <c r="IQ20" s="66"/>
      <c r="IR20" s="66"/>
      <c r="IS20" s="66"/>
      <c r="IT20" s="66"/>
      <c r="IU20" s="66"/>
      <c r="IV20" s="66"/>
      <c r="IW20" s="66"/>
      <c r="IX20" s="66"/>
      <c r="IY20" s="66"/>
      <c r="IZ20" s="66"/>
      <c r="JA20" s="66"/>
      <c r="JB20" s="66"/>
      <c r="JC20" s="66"/>
      <c r="JD20" s="66"/>
      <c r="JE20" s="66"/>
      <c r="JF20" s="66"/>
      <c r="JG20" s="66"/>
      <c r="JH20" s="66"/>
      <c r="JI20" s="66"/>
      <c r="JJ20" s="66"/>
      <c r="JK20" s="66"/>
      <c r="JL20" s="66"/>
      <c r="JM20" s="66"/>
      <c r="JN20" s="66"/>
      <c r="JO20" s="66"/>
      <c r="JP20" s="66"/>
      <c r="JQ20" s="67"/>
      <c r="JR20" s="65"/>
      <c r="JS20" s="66"/>
      <c r="JT20" s="66"/>
      <c r="JU20" s="66"/>
      <c r="JV20" s="66"/>
      <c r="JW20" s="66"/>
      <c r="JX20" s="66"/>
      <c r="JY20" s="66"/>
      <c r="JZ20" s="66"/>
      <c r="KA20" s="66"/>
      <c r="KB20" s="66"/>
      <c r="KC20" s="66"/>
      <c r="KD20" s="66"/>
      <c r="KE20" s="66"/>
      <c r="KF20" s="66"/>
      <c r="KG20" s="66"/>
      <c r="KH20" s="66"/>
      <c r="KI20" s="66"/>
      <c r="KJ20" s="66"/>
      <c r="KK20" s="66"/>
      <c r="KL20" s="66"/>
      <c r="KM20" s="66"/>
      <c r="KN20" s="66"/>
      <c r="KO20" s="66"/>
      <c r="KP20" s="66"/>
      <c r="KQ20" s="66"/>
      <c r="KR20" s="66"/>
      <c r="KS20" s="66"/>
      <c r="KT20" s="66"/>
      <c r="KU20" s="66"/>
      <c r="KV20" s="67"/>
      <c r="KW20" s="65"/>
      <c r="KX20" s="66"/>
      <c r="KY20" s="66"/>
      <c r="KZ20" s="66"/>
      <c r="LA20" s="66"/>
      <c r="LB20" s="66"/>
      <c r="LC20" s="66"/>
      <c r="LD20" s="66"/>
      <c r="LE20" s="66"/>
      <c r="LF20" s="66"/>
      <c r="LG20" s="66"/>
      <c r="LH20" s="66"/>
      <c r="LI20" s="66"/>
      <c r="LJ20" s="66"/>
      <c r="LK20" s="66"/>
      <c r="LL20" s="66"/>
      <c r="LM20" s="66"/>
      <c r="LN20" s="66"/>
      <c r="LO20" s="66"/>
      <c r="LP20" s="66"/>
      <c r="LQ20" s="66"/>
      <c r="LR20" s="66"/>
      <c r="LS20" s="66"/>
      <c r="LT20" s="66"/>
      <c r="LU20" s="66"/>
      <c r="LV20" s="66"/>
      <c r="LW20" s="66"/>
      <c r="LX20" s="66"/>
      <c r="LY20" s="66"/>
      <c r="LZ20" s="67"/>
      <c r="MA20" s="65"/>
      <c r="MB20" s="66"/>
      <c r="MC20" s="66"/>
      <c r="MD20" s="66"/>
      <c r="ME20" s="66"/>
      <c r="MF20" s="66"/>
      <c r="MG20" s="66"/>
      <c r="MH20" s="66"/>
      <c r="MI20" s="66"/>
      <c r="MJ20" s="66"/>
      <c r="MK20" s="66"/>
      <c r="ML20" s="66"/>
      <c r="MM20" s="66"/>
      <c r="MN20" s="66"/>
      <c r="MO20" s="66"/>
      <c r="MP20" s="66"/>
      <c r="MQ20" s="66"/>
      <c r="MR20" s="66"/>
      <c r="MS20" s="66"/>
      <c r="MT20" s="66"/>
      <c r="MU20" s="66"/>
      <c r="MV20" s="66"/>
      <c r="MW20" s="66"/>
      <c r="MX20" s="66"/>
      <c r="MY20" s="66"/>
      <c r="MZ20" s="66"/>
      <c r="NA20" s="66"/>
      <c r="NB20" s="66"/>
      <c r="NC20" s="66"/>
      <c r="ND20" s="66"/>
      <c r="NE20" s="67"/>
    </row>
    <row r="21" spans="1:369" x14ac:dyDescent="0.25">
      <c r="A21" s="62"/>
      <c r="B21" s="63"/>
      <c r="C21" s="64"/>
      <c r="D21" s="64"/>
      <c r="E21" s="65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65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7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7"/>
      <c r="CQ21" s="65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7"/>
      <c r="DU21" s="65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7"/>
      <c r="EZ21" s="65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7"/>
      <c r="GD21" s="65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  <c r="GZ21" s="66"/>
      <c r="HA21" s="66"/>
      <c r="HB21" s="66"/>
      <c r="HC21" s="66"/>
      <c r="HD21" s="66"/>
      <c r="HE21" s="66"/>
      <c r="HF21" s="66"/>
      <c r="HG21" s="66"/>
      <c r="HH21" s="67"/>
      <c r="HI21" s="65"/>
      <c r="HJ21" s="66"/>
      <c r="HK21" s="66"/>
      <c r="HL21" s="66"/>
      <c r="HM21" s="66"/>
      <c r="HN21" s="66"/>
      <c r="HO21" s="66"/>
      <c r="HP21" s="66"/>
      <c r="HQ21" s="66"/>
      <c r="HR21" s="66"/>
      <c r="HS21" s="66"/>
      <c r="HT21" s="66"/>
      <c r="HU21" s="66"/>
      <c r="HV21" s="66"/>
      <c r="HW21" s="66"/>
      <c r="HX21" s="66"/>
      <c r="HY21" s="66"/>
      <c r="HZ21" s="66"/>
      <c r="IA21" s="66"/>
      <c r="IB21" s="66"/>
      <c r="IC21" s="66"/>
      <c r="ID21" s="66"/>
      <c r="IE21" s="66"/>
      <c r="IF21" s="66"/>
      <c r="IG21" s="66"/>
      <c r="IH21" s="66"/>
      <c r="II21" s="66"/>
      <c r="IJ21" s="66"/>
      <c r="IK21" s="66"/>
      <c r="IL21" s="66"/>
      <c r="IM21" s="67"/>
      <c r="IN21" s="65"/>
      <c r="IO21" s="66"/>
      <c r="IP21" s="66"/>
      <c r="IQ21" s="66"/>
      <c r="IR21" s="66"/>
      <c r="IS21" s="66"/>
      <c r="IT21" s="66"/>
      <c r="IU21" s="66"/>
      <c r="IV21" s="66"/>
      <c r="IW21" s="66"/>
      <c r="IX21" s="66"/>
      <c r="IY21" s="66"/>
      <c r="IZ21" s="66"/>
      <c r="JA21" s="66"/>
      <c r="JB21" s="66"/>
      <c r="JC21" s="66"/>
      <c r="JD21" s="66"/>
      <c r="JE21" s="66"/>
      <c r="JF21" s="66"/>
      <c r="JG21" s="66"/>
      <c r="JH21" s="66"/>
      <c r="JI21" s="66"/>
      <c r="JJ21" s="66"/>
      <c r="JK21" s="66"/>
      <c r="JL21" s="66"/>
      <c r="JM21" s="66"/>
      <c r="JN21" s="66"/>
      <c r="JO21" s="66"/>
      <c r="JP21" s="66"/>
      <c r="JQ21" s="67"/>
      <c r="JR21" s="65"/>
      <c r="JS21" s="66"/>
      <c r="JT21" s="66"/>
      <c r="JU21" s="66"/>
      <c r="JV21" s="66"/>
      <c r="JW21" s="66"/>
      <c r="JX21" s="66"/>
      <c r="JY21" s="66"/>
      <c r="JZ21" s="66"/>
      <c r="KA21" s="66"/>
      <c r="KB21" s="66"/>
      <c r="KC21" s="66"/>
      <c r="KD21" s="66"/>
      <c r="KE21" s="66"/>
      <c r="KF21" s="66"/>
      <c r="KG21" s="66"/>
      <c r="KH21" s="66"/>
      <c r="KI21" s="66"/>
      <c r="KJ21" s="66"/>
      <c r="KK21" s="66"/>
      <c r="KL21" s="66"/>
      <c r="KM21" s="66"/>
      <c r="KN21" s="66"/>
      <c r="KO21" s="66"/>
      <c r="KP21" s="66"/>
      <c r="KQ21" s="66"/>
      <c r="KR21" s="66"/>
      <c r="KS21" s="66"/>
      <c r="KT21" s="66"/>
      <c r="KU21" s="66"/>
      <c r="KV21" s="67"/>
      <c r="KW21" s="65"/>
      <c r="KX21" s="66"/>
      <c r="KY21" s="66"/>
      <c r="KZ21" s="66"/>
      <c r="LA21" s="66"/>
      <c r="LB21" s="66"/>
      <c r="LC21" s="66"/>
      <c r="LD21" s="66"/>
      <c r="LE21" s="66"/>
      <c r="LF21" s="66"/>
      <c r="LG21" s="66"/>
      <c r="LH21" s="66"/>
      <c r="LI21" s="66"/>
      <c r="LJ21" s="66"/>
      <c r="LK21" s="66"/>
      <c r="LL21" s="66"/>
      <c r="LM21" s="66"/>
      <c r="LN21" s="66"/>
      <c r="LO21" s="66"/>
      <c r="LP21" s="66"/>
      <c r="LQ21" s="66"/>
      <c r="LR21" s="66"/>
      <c r="LS21" s="66"/>
      <c r="LT21" s="66"/>
      <c r="LU21" s="66"/>
      <c r="LV21" s="66"/>
      <c r="LW21" s="66"/>
      <c r="LX21" s="66"/>
      <c r="LY21" s="66"/>
      <c r="LZ21" s="67"/>
      <c r="MA21" s="65"/>
      <c r="MB21" s="66"/>
      <c r="MC21" s="66"/>
      <c r="MD21" s="66"/>
      <c r="ME21" s="66"/>
      <c r="MF21" s="66"/>
      <c r="MG21" s="66"/>
      <c r="MH21" s="66"/>
      <c r="MI21" s="66"/>
      <c r="MJ21" s="66"/>
      <c r="MK21" s="66"/>
      <c r="ML21" s="66"/>
      <c r="MM21" s="66"/>
      <c r="MN21" s="66"/>
      <c r="MO21" s="66"/>
      <c r="MP21" s="66"/>
      <c r="MQ21" s="66"/>
      <c r="MR21" s="66"/>
      <c r="MS21" s="66"/>
      <c r="MT21" s="66"/>
      <c r="MU21" s="66"/>
      <c r="MV21" s="66"/>
      <c r="MW21" s="66"/>
      <c r="MX21" s="66"/>
      <c r="MY21" s="66"/>
      <c r="MZ21" s="66"/>
      <c r="NA21" s="66"/>
      <c r="NB21" s="66"/>
      <c r="NC21" s="66"/>
      <c r="ND21" s="66"/>
      <c r="NE21" s="67"/>
    </row>
    <row r="22" spans="1:369" x14ac:dyDescent="0.25">
      <c r="A22" s="56"/>
      <c r="B22" s="63"/>
      <c r="C22" s="64"/>
      <c r="D22" s="64"/>
      <c r="E22" s="65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7"/>
      <c r="AJ22" s="65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7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7"/>
      <c r="CQ22" s="65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7"/>
      <c r="DU22" s="65"/>
      <c r="DV22" s="66"/>
      <c r="DW22" s="66"/>
      <c r="DX22" s="66"/>
      <c r="DY22" s="66"/>
      <c r="DZ22" s="66"/>
      <c r="EA22" s="66"/>
      <c r="EB22" s="66"/>
      <c r="EC22" s="66"/>
      <c r="ED22" s="66"/>
      <c r="EE22" s="66"/>
      <c r="EF22" s="66"/>
      <c r="EG22" s="66"/>
      <c r="EH22" s="66"/>
      <c r="EI22" s="66"/>
      <c r="EJ22" s="66"/>
      <c r="EK22" s="66"/>
      <c r="EL22" s="66"/>
      <c r="EM22" s="66"/>
      <c r="EN22" s="66"/>
      <c r="EO22" s="66"/>
      <c r="EP22" s="66"/>
      <c r="EQ22" s="66"/>
      <c r="ER22" s="66"/>
      <c r="ES22" s="66"/>
      <c r="ET22" s="66"/>
      <c r="EU22" s="66"/>
      <c r="EV22" s="66"/>
      <c r="EW22" s="66"/>
      <c r="EX22" s="66"/>
      <c r="EY22" s="67"/>
      <c r="EZ22" s="65"/>
      <c r="FA22" s="66"/>
      <c r="FB22" s="66"/>
      <c r="FC22" s="66"/>
      <c r="FD22" s="66"/>
      <c r="FE22" s="66"/>
      <c r="FF22" s="66"/>
      <c r="FG22" s="66"/>
      <c r="FH22" s="66"/>
      <c r="FI22" s="66"/>
      <c r="FJ22" s="66"/>
      <c r="FK22" s="66"/>
      <c r="FL22" s="66"/>
      <c r="FM22" s="66"/>
      <c r="FN22" s="66"/>
      <c r="FO22" s="66"/>
      <c r="FP22" s="66"/>
      <c r="FQ22" s="66"/>
      <c r="FR22" s="66"/>
      <c r="FS22" s="66"/>
      <c r="FT22" s="66"/>
      <c r="FU22" s="66"/>
      <c r="FV22" s="66"/>
      <c r="FW22" s="66"/>
      <c r="FX22" s="66"/>
      <c r="FY22" s="66"/>
      <c r="FZ22" s="66"/>
      <c r="GA22" s="66"/>
      <c r="GB22" s="66"/>
      <c r="GC22" s="67"/>
      <c r="GD22" s="65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66"/>
      <c r="GZ22" s="66"/>
      <c r="HA22" s="66"/>
      <c r="HB22" s="66"/>
      <c r="HC22" s="66"/>
      <c r="HD22" s="66"/>
      <c r="HE22" s="66"/>
      <c r="HF22" s="66"/>
      <c r="HG22" s="66"/>
      <c r="HH22" s="67"/>
      <c r="HI22" s="65"/>
      <c r="HJ22" s="66"/>
      <c r="HK22" s="66"/>
      <c r="HL22" s="66"/>
      <c r="HM22" s="66"/>
      <c r="HN22" s="66"/>
      <c r="HO22" s="66"/>
      <c r="HP22" s="66"/>
      <c r="HQ22" s="66"/>
      <c r="HR22" s="66"/>
      <c r="HS22" s="66"/>
      <c r="HT22" s="66"/>
      <c r="HU22" s="66"/>
      <c r="HV22" s="66"/>
      <c r="HW22" s="66"/>
      <c r="HX22" s="66"/>
      <c r="HY22" s="66"/>
      <c r="HZ22" s="66"/>
      <c r="IA22" s="66"/>
      <c r="IB22" s="66"/>
      <c r="IC22" s="66"/>
      <c r="ID22" s="66"/>
      <c r="IE22" s="66"/>
      <c r="IF22" s="66"/>
      <c r="IG22" s="66"/>
      <c r="IH22" s="66"/>
      <c r="II22" s="66"/>
      <c r="IJ22" s="66"/>
      <c r="IK22" s="66"/>
      <c r="IL22" s="66"/>
      <c r="IM22" s="67"/>
      <c r="IN22" s="65"/>
      <c r="IO22" s="66"/>
      <c r="IP22" s="66"/>
      <c r="IQ22" s="66"/>
      <c r="IR22" s="66"/>
      <c r="IS22" s="66"/>
      <c r="IT22" s="66"/>
      <c r="IU22" s="66"/>
      <c r="IV22" s="66"/>
      <c r="IW22" s="66"/>
      <c r="IX22" s="66"/>
      <c r="IY22" s="66"/>
      <c r="IZ22" s="66"/>
      <c r="JA22" s="66"/>
      <c r="JB22" s="66"/>
      <c r="JC22" s="66"/>
      <c r="JD22" s="66"/>
      <c r="JE22" s="66"/>
      <c r="JF22" s="66"/>
      <c r="JG22" s="66"/>
      <c r="JH22" s="66"/>
      <c r="JI22" s="66"/>
      <c r="JJ22" s="66"/>
      <c r="JK22" s="66"/>
      <c r="JL22" s="66"/>
      <c r="JM22" s="66"/>
      <c r="JN22" s="66"/>
      <c r="JO22" s="66"/>
      <c r="JP22" s="66"/>
      <c r="JQ22" s="67"/>
      <c r="JR22" s="65"/>
      <c r="JS22" s="66"/>
      <c r="JT22" s="66"/>
      <c r="JU22" s="66"/>
      <c r="JV22" s="66"/>
      <c r="JW22" s="66"/>
      <c r="JX22" s="66"/>
      <c r="JY22" s="66"/>
      <c r="JZ22" s="66"/>
      <c r="KA22" s="66"/>
      <c r="KB22" s="66"/>
      <c r="KC22" s="66"/>
      <c r="KD22" s="66"/>
      <c r="KE22" s="66"/>
      <c r="KF22" s="66"/>
      <c r="KG22" s="66"/>
      <c r="KH22" s="66"/>
      <c r="KI22" s="66"/>
      <c r="KJ22" s="66"/>
      <c r="KK22" s="66"/>
      <c r="KL22" s="66"/>
      <c r="KM22" s="66"/>
      <c r="KN22" s="66"/>
      <c r="KO22" s="66"/>
      <c r="KP22" s="66"/>
      <c r="KQ22" s="66"/>
      <c r="KR22" s="66"/>
      <c r="KS22" s="66"/>
      <c r="KT22" s="66"/>
      <c r="KU22" s="66"/>
      <c r="KV22" s="67"/>
      <c r="KW22" s="65"/>
      <c r="KX22" s="66"/>
      <c r="KY22" s="66"/>
      <c r="KZ22" s="66"/>
      <c r="LA22" s="66"/>
      <c r="LB22" s="66"/>
      <c r="LC22" s="66"/>
      <c r="LD22" s="66"/>
      <c r="LE22" s="66"/>
      <c r="LF22" s="66"/>
      <c r="LG22" s="66"/>
      <c r="LH22" s="66"/>
      <c r="LI22" s="66"/>
      <c r="LJ22" s="66"/>
      <c r="LK22" s="66"/>
      <c r="LL22" s="66"/>
      <c r="LM22" s="66"/>
      <c r="LN22" s="66"/>
      <c r="LO22" s="66"/>
      <c r="LP22" s="66"/>
      <c r="LQ22" s="66"/>
      <c r="LR22" s="66"/>
      <c r="LS22" s="66"/>
      <c r="LT22" s="66"/>
      <c r="LU22" s="66"/>
      <c r="LV22" s="66"/>
      <c r="LW22" s="66"/>
      <c r="LX22" s="66"/>
      <c r="LY22" s="66"/>
      <c r="LZ22" s="67"/>
      <c r="MA22" s="65"/>
      <c r="MB22" s="66"/>
      <c r="MC22" s="66"/>
      <c r="MD22" s="66"/>
      <c r="ME22" s="66"/>
      <c r="MF22" s="66"/>
      <c r="MG22" s="66"/>
      <c r="MH22" s="66"/>
      <c r="MI22" s="66"/>
      <c r="MJ22" s="66"/>
      <c r="MK22" s="66"/>
      <c r="ML22" s="66"/>
      <c r="MM22" s="66"/>
      <c r="MN22" s="66"/>
      <c r="MO22" s="66"/>
      <c r="MP22" s="66"/>
      <c r="MQ22" s="66"/>
      <c r="MR22" s="66"/>
      <c r="MS22" s="66"/>
      <c r="MT22" s="66"/>
      <c r="MU22" s="66"/>
      <c r="MV22" s="66"/>
      <c r="MW22" s="66"/>
      <c r="MX22" s="66"/>
      <c r="MY22" s="66"/>
      <c r="MZ22" s="66"/>
      <c r="NA22" s="66"/>
      <c r="NB22" s="66"/>
      <c r="NC22" s="66"/>
      <c r="ND22" s="66"/>
      <c r="NE22" s="67"/>
    </row>
    <row r="23" spans="1:369" x14ac:dyDescent="0.25">
      <c r="A23" s="62"/>
      <c r="B23" s="63"/>
      <c r="C23" s="64"/>
      <c r="D23" s="64"/>
      <c r="E23" s="65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7"/>
      <c r="AJ23" s="65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7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7"/>
      <c r="CQ23" s="65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7"/>
      <c r="DU23" s="65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7"/>
      <c r="EZ23" s="65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7"/>
      <c r="GD23" s="65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7"/>
      <c r="HI23" s="65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7"/>
      <c r="IN23" s="65"/>
      <c r="IO23" s="66"/>
      <c r="IP23" s="66"/>
      <c r="IQ23" s="66"/>
      <c r="IR23" s="66"/>
      <c r="IS23" s="66"/>
      <c r="IT23" s="66"/>
      <c r="IU23" s="66"/>
      <c r="IV23" s="66"/>
      <c r="IW23" s="66"/>
      <c r="IX23" s="66"/>
      <c r="IY23" s="66"/>
      <c r="IZ23" s="66"/>
      <c r="JA23" s="66"/>
      <c r="JB23" s="66"/>
      <c r="JC23" s="66"/>
      <c r="JD23" s="66"/>
      <c r="JE23" s="66"/>
      <c r="JF23" s="66"/>
      <c r="JG23" s="66"/>
      <c r="JH23" s="66"/>
      <c r="JI23" s="66"/>
      <c r="JJ23" s="66"/>
      <c r="JK23" s="66"/>
      <c r="JL23" s="66"/>
      <c r="JM23" s="66"/>
      <c r="JN23" s="66"/>
      <c r="JO23" s="66"/>
      <c r="JP23" s="66"/>
      <c r="JQ23" s="67"/>
      <c r="JR23" s="65"/>
      <c r="JS23" s="66"/>
      <c r="JT23" s="66"/>
      <c r="JU23" s="66"/>
      <c r="JV23" s="66"/>
      <c r="JW23" s="66"/>
      <c r="JX23" s="66"/>
      <c r="JY23" s="66"/>
      <c r="JZ23" s="66"/>
      <c r="KA23" s="66"/>
      <c r="KB23" s="66"/>
      <c r="KC23" s="66"/>
      <c r="KD23" s="66"/>
      <c r="KE23" s="66"/>
      <c r="KF23" s="66"/>
      <c r="KG23" s="66"/>
      <c r="KH23" s="66"/>
      <c r="KI23" s="66"/>
      <c r="KJ23" s="66"/>
      <c r="KK23" s="66"/>
      <c r="KL23" s="66"/>
      <c r="KM23" s="66"/>
      <c r="KN23" s="66"/>
      <c r="KO23" s="66"/>
      <c r="KP23" s="66"/>
      <c r="KQ23" s="66"/>
      <c r="KR23" s="66"/>
      <c r="KS23" s="66"/>
      <c r="KT23" s="66"/>
      <c r="KU23" s="66"/>
      <c r="KV23" s="67"/>
      <c r="KW23" s="65"/>
      <c r="KX23" s="66"/>
      <c r="KY23" s="66"/>
      <c r="KZ23" s="66"/>
      <c r="LA23" s="66"/>
      <c r="LB23" s="66"/>
      <c r="LC23" s="66"/>
      <c r="LD23" s="66"/>
      <c r="LE23" s="66"/>
      <c r="LF23" s="66"/>
      <c r="LG23" s="66"/>
      <c r="LH23" s="66"/>
      <c r="LI23" s="66"/>
      <c r="LJ23" s="66"/>
      <c r="LK23" s="66"/>
      <c r="LL23" s="66"/>
      <c r="LM23" s="66"/>
      <c r="LN23" s="66"/>
      <c r="LO23" s="66"/>
      <c r="LP23" s="66"/>
      <c r="LQ23" s="66"/>
      <c r="LR23" s="66"/>
      <c r="LS23" s="66"/>
      <c r="LT23" s="66"/>
      <c r="LU23" s="66"/>
      <c r="LV23" s="66"/>
      <c r="LW23" s="66"/>
      <c r="LX23" s="66"/>
      <c r="LY23" s="66"/>
      <c r="LZ23" s="67"/>
      <c r="MA23" s="65"/>
      <c r="MB23" s="66"/>
      <c r="MC23" s="66"/>
      <c r="MD23" s="66"/>
      <c r="ME23" s="66"/>
      <c r="MF23" s="66"/>
      <c r="MG23" s="66"/>
      <c r="MH23" s="66"/>
      <c r="MI23" s="66"/>
      <c r="MJ23" s="66"/>
      <c r="MK23" s="66"/>
      <c r="ML23" s="66"/>
      <c r="MM23" s="66"/>
      <c r="MN23" s="66"/>
      <c r="MO23" s="66"/>
      <c r="MP23" s="66"/>
      <c r="MQ23" s="66"/>
      <c r="MR23" s="66"/>
      <c r="MS23" s="66"/>
      <c r="MT23" s="66"/>
      <c r="MU23" s="66"/>
      <c r="MV23" s="66"/>
      <c r="MW23" s="66"/>
      <c r="MX23" s="66"/>
      <c r="MY23" s="66"/>
      <c r="MZ23" s="66"/>
      <c r="NA23" s="66"/>
      <c r="NB23" s="66"/>
      <c r="NC23" s="66"/>
      <c r="ND23" s="66"/>
      <c r="NE23" s="67"/>
    </row>
    <row r="24" spans="1:369" x14ac:dyDescent="0.25">
      <c r="A24" s="56"/>
      <c r="B24" s="63"/>
      <c r="C24" s="64"/>
      <c r="D24" s="64"/>
      <c r="E24" s="65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7"/>
      <c r="AJ24" s="65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7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7"/>
      <c r="CQ24" s="65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7"/>
      <c r="DU24" s="65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7"/>
      <c r="EZ24" s="65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7"/>
      <c r="GD24" s="65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7"/>
      <c r="HI24" s="65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7"/>
      <c r="IN24" s="65"/>
      <c r="IO24" s="66"/>
      <c r="IP24" s="66"/>
      <c r="IQ24" s="66"/>
      <c r="IR24" s="66"/>
      <c r="IS24" s="66"/>
      <c r="IT24" s="66"/>
      <c r="IU24" s="66"/>
      <c r="IV24" s="66"/>
      <c r="IW24" s="66"/>
      <c r="IX24" s="66"/>
      <c r="IY24" s="66"/>
      <c r="IZ24" s="66"/>
      <c r="JA24" s="66"/>
      <c r="JB24" s="66"/>
      <c r="JC24" s="66"/>
      <c r="JD24" s="66"/>
      <c r="JE24" s="66"/>
      <c r="JF24" s="66"/>
      <c r="JG24" s="66"/>
      <c r="JH24" s="66"/>
      <c r="JI24" s="66"/>
      <c r="JJ24" s="66"/>
      <c r="JK24" s="66"/>
      <c r="JL24" s="66"/>
      <c r="JM24" s="66"/>
      <c r="JN24" s="66"/>
      <c r="JO24" s="66"/>
      <c r="JP24" s="66"/>
      <c r="JQ24" s="67"/>
      <c r="JR24" s="65"/>
      <c r="JS24" s="66"/>
      <c r="JT24" s="66"/>
      <c r="JU24" s="66"/>
      <c r="JV24" s="66"/>
      <c r="JW24" s="66"/>
      <c r="JX24" s="66"/>
      <c r="JY24" s="66"/>
      <c r="JZ24" s="66"/>
      <c r="KA24" s="66"/>
      <c r="KB24" s="66"/>
      <c r="KC24" s="66"/>
      <c r="KD24" s="66"/>
      <c r="KE24" s="66"/>
      <c r="KF24" s="66"/>
      <c r="KG24" s="66"/>
      <c r="KH24" s="66"/>
      <c r="KI24" s="66"/>
      <c r="KJ24" s="66"/>
      <c r="KK24" s="66"/>
      <c r="KL24" s="66"/>
      <c r="KM24" s="66"/>
      <c r="KN24" s="66"/>
      <c r="KO24" s="66"/>
      <c r="KP24" s="66"/>
      <c r="KQ24" s="66"/>
      <c r="KR24" s="66"/>
      <c r="KS24" s="66"/>
      <c r="KT24" s="66"/>
      <c r="KU24" s="66"/>
      <c r="KV24" s="67"/>
      <c r="KW24" s="65"/>
      <c r="KX24" s="66"/>
      <c r="KY24" s="66"/>
      <c r="KZ24" s="66"/>
      <c r="LA24" s="66"/>
      <c r="LB24" s="66"/>
      <c r="LC24" s="66"/>
      <c r="LD24" s="66"/>
      <c r="LE24" s="66"/>
      <c r="LF24" s="66"/>
      <c r="LG24" s="66"/>
      <c r="LH24" s="66"/>
      <c r="LI24" s="66"/>
      <c r="LJ24" s="66"/>
      <c r="LK24" s="66"/>
      <c r="LL24" s="66"/>
      <c r="LM24" s="66"/>
      <c r="LN24" s="66"/>
      <c r="LO24" s="66"/>
      <c r="LP24" s="66"/>
      <c r="LQ24" s="66"/>
      <c r="LR24" s="66"/>
      <c r="LS24" s="66"/>
      <c r="LT24" s="66"/>
      <c r="LU24" s="66"/>
      <c r="LV24" s="66"/>
      <c r="LW24" s="66"/>
      <c r="LX24" s="66"/>
      <c r="LY24" s="66"/>
      <c r="LZ24" s="67"/>
      <c r="MA24" s="65"/>
      <c r="MB24" s="66"/>
      <c r="MC24" s="66"/>
      <c r="MD24" s="66"/>
      <c r="ME24" s="66"/>
      <c r="MF24" s="66"/>
      <c r="MG24" s="66"/>
      <c r="MH24" s="66"/>
      <c r="MI24" s="66"/>
      <c r="MJ24" s="66"/>
      <c r="MK24" s="66"/>
      <c r="ML24" s="66"/>
      <c r="MM24" s="66"/>
      <c r="MN24" s="66"/>
      <c r="MO24" s="66"/>
      <c r="MP24" s="66"/>
      <c r="MQ24" s="66"/>
      <c r="MR24" s="66"/>
      <c r="MS24" s="66"/>
      <c r="MT24" s="66"/>
      <c r="MU24" s="66"/>
      <c r="MV24" s="66"/>
      <c r="MW24" s="66"/>
      <c r="MX24" s="66"/>
      <c r="MY24" s="66"/>
      <c r="MZ24" s="66"/>
      <c r="NA24" s="66"/>
      <c r="NB24" s="66"/>
      <c r="NC24" s="66"/>
      <c r="ND24" s="66"/>
      <c r="NE24" s="67"/>
    </row>
    <row r="25" spans="1:369" x14ac:dyDescent="0.25">
      <c r="A25" s="62"/>
      <c r="B25" s="63"/>
      <c r="C25" s="64"/>
      <c r="D25" s="64"/>
      <c r="E25" s="65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J25" s="65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7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7"/>
      <c r="CQ25" s="65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7"/>
      <c r="DU25" s="65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7"/>
      <c r="EZ25" s="65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7"/>
      <c r="GD25" s="65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7"/>
      <c r="HI25" s="65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7"/>
      <c r="IN25" s="65"/>
      <c r="IO25" s="66"/>
      <c r="IP25" s="66"/>
      <c r="IQ25" s="66"/>
      <c r="IR25" s="66"/>
      <c r="IS25" s="66"/>
      <c r="IT25" s="66"/>
      <c r="IU25" s="66"/>
      <c r="IV25" s="66"/>
      <c r="IW25" s="66"/>
      <c r="IX25" s="66"/>
      <c r="IY25" s="66"/>
      <c r="IZ25" s="66"/>
      <c r="JA25" s="66"/>
      <c r="JB25" s="66"/>
      <c r="JC25" s="66"/>
      <c r="JD25" s="66"/>
      <c r="JE25" s="66"/>
      <c r="JF25" s="66"/>
      <c r="JG25" s="66"/>
      <c r="JH25" s="66"/>
      <c r="JI25" s="66"/>
      <c r="JJ25" s="66"/>
      <c r="JK25" s="66"/>
      <c r="JL25" s="66"/>
      <c r="JM25" s="66"/>
      <c r="JN25" s="66"/>
      <c r="JO25" s="66"/>
      <c r="JP25" s="66"/>
      <c r="JQ25" s="67"/>
      <c r="JR25" s="65"/>
      <c r="JS25" s="66"/>
      <c r="JT25" s="66"/>
      <c r="JU25" s="66"/>
      <c r="JV25" s="66"/>
      <c r="JW25" s="66"/>
      <c r="JX25" s="66"/>
      <c r="JY25" s="66"/>
      <c r="JZ25" s="66"/>
      <c r="KA25" s="66"/>
      <c r="KB25" s="66"/>
      <c r="KC25" s="66"/>
      <c r="KD25" s="66"/>
      <c r="KE25" s="66"/>
      <c r="KF25" s="66"/>
      <c r="KG25" s="66"/>
      <c r="KH25" s="66"/>
      <c r="KI25" s="66"/>
      <c r="KJ25" s="66"/>
      <c r="KK25" s="66"/>
      <c r="KL25" s="66"/>
      <c r="KM25" s="66"/>
      <c r="KN25" s="66"/>
      <c r="KO25" s="66"/>
      <c r="KP25" s="66"/>
      <c r="KQ25" s="66"/>
      <c r="KR25" s="66"/>
      <c r="KS25" s="66"/>
      <c r="KT25" s="66"/>
      <c r="KU25" s="66"/>
      <c r="KV25" s="67"/>
      <c r="KW25" s="65"/>
      <c r="KX25" s="66"/>
      <c r="KY25" s="66"/>
      <c r="KZ25" s="66"/>
      <c r="LA25" s="66"/>
      <c r="LB25" s="66"/>
      <c r="LC25" s="66"/>
      <c r="LD25" s="66"/>
      <c r="LE25" s="66"/>
      <c r="LF25" s="66"/>
      <c r="LG25" s="66"/>
      <c r="LH25" s="66"/>
      <c r="LI25" s="66"/>
      <c r="LJ25" s="66"/>
      <c r="LK25" s="66"/>
      <c r="LL25" s="66"/>
      <c r="LM25" s="66"/>
      <c r="LN25" s="66"/>
      <c r="LO25" s="66"/>
      <c r="LP25" s="66"/>
      <c r="LQ25" s="66"/>
      <c r="LR25" s="66"/>
      <c r="LS25" s="66"/>
      <c r="LT25" s="66"/>
      <c r="LU25" s="66"/>
      <c r="LV25" s="66"/>
      <c r="LW25" s="66"/>
      <c r="LX25" s="66"/>
      <c r="LY25" s="66"/>
      <c r="LZ25" s="67"/>
      <c r="MA25" s="65"/>
      <c r="MB25" s="66"/>
      <c r="MC25" s="66"/>
      <c r="MD25" s="66"/>
      <c r="ME25" s="66"/>
      <c r="MF25" s="66"/>
      <c r="MG25" s="66"/>
      <c r="MH25" s="66"/>
      <c r="MI25" s="66"/>
      <c r="MJ25" s="66"/>
      <c r="MK25" s="66"/>
      <c r="ML25" s="66"/>
      <c r="MM25" s="66"/>
      <c r="MN25" s="66"/>
      <c r="MO25" s="66"/>
      <c r="MP25" s="66"/>
      <c r="MQ25" s="66"/>
      <c r="MR25" s="66"/>
      <c r="MS25" s="66"/>
      <c r="MT25" s="66"/>
      <c r="MU25" s="66"/>
      <c r="MV25" s="66"/>
      <c r="MW25" s="66"/>
      <c r="MX25" s="66"/>
      <c r="MY25" s="66"/>
      <c r="MZ25" s="66"/>
      <c r="NA25" s="66"/>
      <c r="NB25" s="66"/>
      <c r="NC25" s="66"/>
      <c r="ND25" s="66"/>
      <c r="NE25" s="67"/>
    </row>
    <row r="26" spans="1:369" x14ac:dyDescent="0.25">
      <c r="A26" s="56"/>
      <c r="B26" s="63"/>
      <c r="C26" s="64"/>
      <c r="D26" s="64"/>
      <c r="E26" s="6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J26" s="65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7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7"/>
      <c r="CQ26" s="65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7"/>
      <c r="DU26" s="65"/>
      <c r="DV26" s="66"/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7"/>
      <c r="EZ26" s="65"/>
      <c r="FA26" s="66"/>
      <c r="FB26" s="66"/>
      <c r="FC26" s="66"/>
      <c r="FD26" s="66"/>
      <c r="FE26" s="66"/>
      <c r="FF26" s="66"/>
      <c r="FG26" s="66"/>
      <c r="FH26" s="66"/>
      <c r="FI26" s="66"/>
      <c r="FJ26" s="66"/>
      <c r="FK26" s="66"/>
      <c r="FL26" s="66"/>
      <c r="FM26" s="66"/>
      <c r="FN26" s="66"/>
      <c r="FO26" s="66"/>
      <c r="FP26" s="66"/>
      <c r="FQ26" s="66"/>
      <c r="FR26" s="66"/>
      <c r="FS26" s="66"/>
      <c r="FT26" s="66"/>
      <c r="FU26" s="66"/>
      <c r="FV26" s="66"/>
      <c r="FW26" s="66"/>
      <c r="FX26" s="66"/>
      <c r="FY26" s="66"/>
      <c r="FZ26" s="66"/>
      <c r="GA26" s="66"/>
      <c r="GB26" s="66"/>
      <c r="GC26" s="67"/>
      <c r="GD26" s="65"/>
      <c r="GE26" s="66"/>
      <c r="GF26" s="66"/>
      <c r="GG26" s="66"/>
      <c r="GH26" s="66"/>
      <c r="GI26" s="66"/>
      <c r="GJ26" s="66"/>
      <c r="GK26" s="66"/>
      <c r="GL26" s="66"/>
      <c r="GM26" s="66"/>
      <c r="GN26" s="66"/>
      <c r="GO26" s="66"/>
      <c r="GP26" s="66"/>
      <c r="GQ26" s="66"/>
      <c r="GR26" s="66"/>
      <c r="GS26" s="66"/>
      <c r="GT26" s="66"/>
      <c r="GU26" s="66"/>
      <c r="GV26" s="66"/>
      <c r="GW26" s="66"/>
      <c r="GX26" s="66"/>
      <c r="GY26" s="66"/>
      <c r="GZ26" s="66"/>
      <c r="HA26" s="66"/>
      <c r="HB26" s="66"/>
      <c r="HC26" s="66"/>
      <c r="HD26" s="66"/>
      <c r="HE26" s="66"/>
      <c r="HF26" s="66"/>
      <c r="HG26" s="66"/>
      <c r="HH26" s="67"/>
      <c r="HI26" s="65"/>
      <c r="HJ26" s="66"/>
      <c r="HK26" s="66"/>
      <c r="HL26" s="66"/>
      <c r="HM26" s="66"/>
      <c r="HN26" s="66"/>
      <c r="HO26" s="66"/>
      <c r="HP26" s="66"/>
      <c r="HQ26" s="66"/>
      <c r="HR26" s="66"/>
      <c r="HS26" s="66"/>
      <c r="HT26" s="66"/>
      <c r="HU26" s="66"/>
      <c r="HV26" s="66"/>
      <c r="HW26" s="66"/>
      <c r="HX26" s="66"/>
      <c r="HY26" s="66"/>
      <c r="HZ26" s="66"/>
      <c r="IA26" s="66"/>
      <c r="IB26" s="66"/>
      <c r="IC26" s="66"/>
      <c r="ID26" s="66"/>
      <c r="IE26" s="66"/>
      <c r="IF26" s="66"/>
      <c r="IG26" s="66"/>
      <c r="IH26" s="66"/>
      <c r="II26" s="66"/>
      <c r="IJ26" s="66"/>
      <c r="IK26" s="66"/>
      <c r="IL26" s="66"/>
      <c r="IM26" s="67"/>
      <c r="IN26" s="65"/>
      <c r="IO26" s="66"/>
      <c r="IP26" s="66"/>
      <c r="IQ26" s="66"/>
      <c r="IR26" s="66"/>
      <c r="IS26" s="66"/>
      <c r="IT26" s="66"/>
      <c r="IU26" s="66"/>
      <c r="IV26" s="66"/>
      <c r="IW26" s="66"/>
      <c r="IX26" s="66"/>
      <c r="IY26" s="66"/>
      <c r="IZ26" s="66"/>
      <c r="JA26" s="66"/>
      <c r="JB26" s="66"/>
      <c r="JC26" s="66"/>
      <c r="JD26" s="66"/>
      <c r="JE26" s="66"/>
      <c r="JF26" s="66"/>
      <c r="JG26" s="66"/>
      <c r="JH26" s="66"/>
      <c r="JI26" s="66"/>
      <c r="JJ26" s="66"/>
      <c r="JK26" s="66"/>
      <c r="JL26" s="66"/>
      <c r="JM26" s="66"/>
      <c r="JN26" s="66"/>
      <c r="JO26" s="66"/>
      <c r="JP26" s="66"/>
      <c r="JQ26" s="67"/>
      <c r="JR26" s="65"/>
      <c r="JS26" s="66"/>
      <c r="JT26" s="66"/>
      <c r="JU26" s="66"/>
      <c r="JV26" s="66"/>
      <c r="JW26" s="66"/>
      <c r="JX26" s="66"/>
      <c r="JY26" s="66"/>
      <c r="JZ26" s="66"/>
      <c r="KA26" s="66"/>
      <c r="KB26" s="66"/>
      <c r="KC26" s="66"/>
      <c r="KD26" s="66"/>
      <c r="KE26" s="66"/>
      <c r="KF26" s="66"/>
      <c r="KG26" s="66"/>
      <c r="KH26" s="66"/>
      <c r="KI26" s="66"/>
      <c r="KJ26" s="66"/>
      <c r="KK26" s="66"/>
      <c r="KL26" s="66"/>
      <c r="KM26" s="66"/>
      <c r="KN26" s="66"/>
      <c r="KO26" s="66"/>
      <c r="KP26" s="66"/>
      <c r="KQ26" s="66"/>
      <c r="KR26" s="66"/>
      <c r="KS26" s="66"/>
      <c r="KT26" s="66"/>
      <c r="KU26" s="66"/>
      <c r="KV26" s="67"/>
      <c r="KW26" s="65"/>
      <c r="KX26" s="66"/>
      <c r="KY26" s="66"/>
      <c r="KZ26" s="66"/>
      <c r="LA26" s="66"/>
      <c r="LB26" s="66"/>
      <c r="LC26" s="66"/>
      <c r="LD26" s="66"/>
      <c r="LE26" s="66"/>
      <c r="LF26" s="66"/>
      <c r="LG26" s="66"/>
      <c r="LH26" s="66"/>
      <c r="LI26" s="66"/>
      <c r="LJ26" s="66"/>
      <c r="LK26" s="66"/>
      <c r="LL26" s="66"/>
      <c r="LM26" s="66"/>
      <c r="LN26" s="66"/>
      <c r="LO26" s="66"/>
      <c r="LP26" s="66"/>
      <c r="LQ26" s="66"/>
      <c r="LR26" s="66"/>
      <c r="LS26" s="66"/>
      <c r="LT26" s="66"/>
      <c r="LU26" s="66"/>
      <c r="LV26" s="66"/>
      <c r="LW26" s="66"/>
      <c r="LX26" s="66"/>
      <c r="LY26" s="66"/>
      <c r="LZ26" s="67"/>
      <c r="MA26" s="65"/>
      <c r="MB26" s="66"/>
      <c r="MC26" s="66"/>
      <c r="MD26" s="66"/>
      <c r="ME26" s="66"/>
      <c r="MF26" s="66"/>
      <c r="MG26" s="66"/>
      <c r="MH26" s="66"/>
      <c r="MI26" s="66"/>
      <c r="MJ26" s="66"/>
      <c r="MK26" s="66"/>
      <c r="ML26" s="66"/>
      <c r="MM26" s="66"/>
      <c r="MN26" s="66"/>
      <c r="MO26" s="66"/>
      <c r="MP26" s="66"/>
      <c r="MQ26" s="66"/>
      <c r="MR26" s="66"/>
      <c r="MS26" s="66"/>
      <c r="MT26" s="66"/>
      <c r="MU26" s="66"/>
      <c r="MV26" s="66"/>
      <c r="MW26" s="66"/>
      <c r="MX26" s="66"/>
      <c r="MY26" s="66"/>
      <c r="MZ26" s="66"/>
      <c r="NA26" s="66"/>
      <c r="NB26" s="66"/>
      <c r="NC26" s="66"/>
      <c r="ND26" s="66"/>
      <c r="NE26" s="67"/>
    </row>
    <row r="27" spans="1:369" x14ac:dyDescent="0.25">
      <c r="A27" s="62"/>
      <c r="B27" s="68"/>
      <c r="C27" s="69"/>
      <c r="D27" s="64"/>
      <c r="E27" s="70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2"/>
      <c r="AJ27" s="70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2"/>
      <c r="BL27" s="70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2"/>
      <c r="CQ27" s="70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2"/>
      <c r="DU27" s="70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2"/>
      <c r="EZ27" s="70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2"/>
      <c r="GD27" s="70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G27" s="71"/>
      <c r="HH27" s="72"/>
      <c r="HI27" s="70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  <c r="HU27" s="71"/>
      <c r="HV27" s="71"/>
      <c r="HW27" s="71"/>
      <c r="HX27" s="71"/>
      <c r="HY27" s="71"/>
      <c r="HZ27" s="71"/>
      <c r="IA27" s="71"/>
      <c r="IB27" s="71"/>
      <c r="IC27" s="71"/>
      <c r="ID27" s="71"/>
      <c r="IE27" s="71"/>
      <c r="IF27" s="71"/>
      <c r="IG27" s="71"/>
      <c r="IH27" s="71"/>
      <c r="II27" s="71"/>
      <c r="IJ27" s="71"/>
      <c r="IK27" s="71"/>
      <c r="IL27" s="71"/>
      <c r="IM27" s="72"/>
      <c r="IN27" s="70"/>
      <c r="IO27" s="71"/>
      <c r="IP27" s="71"/>
      <c r="IQ27" s="71"/>
      <c r="IR27" s="71"/>
      <c r="IS27" s="71"/>
      <c r="IT27" s="71"/>
      <c r="IU27" s="71"/>
      <c r="IV27" s="71"/>
      <c r="IW27" s="71"/>
      <c r="IX27" s="71"/>
      <c r="IY27" s="71"/>
      <c r="IZ27" s="71"/>
      <c r="JA27" s="71"/>
      <c r="JB27" s="71"/>
      <c r="JC27" s="71"/>
      <c r="JD27" s="71"/>
      <c r="JE27" s="71"/>
      <c r="JF27" s="71"/>
      <c r="JG27" s="71"/>
      <c r="JH27" s="71"/>
      <c r="JI27" s="71"/>
      <c r="JJ27" s="71"/>
      <c r="JK27" s="71"/>
      <c r="JL27" s="71"/>
      <c r="JM27" s="71"/>
      <c r="JN27" s="71"/>
      <c r="JO27" s="71"/>
      <c r="JP27" s="71"/>
      <c r="JQ27" s="72"/>
      <c r="JR27" s="70"/>
      <c r="JS27" s="71"/>
      <c r="JT27" s="71"/>
      <c r="JU27" s="71"/>
      <c r="JV27" s="71"/>
      <c r="JW27" s="71"/>
      <c r="JX27" s="71"/>
      <c r="JY27" s="71"/>
      <c r="JZ27" s="71"/>
      <c r="KA27" s="71"/>
      <c r="KB27" s="71"/>
      <c r="KC27" s="71"/>
      <c r="KD27" s="71"/>
      <c r="KE27" s="71"/>
      <c r="KF27" s="71"/>
      <c r="KG27" s="71"/>
      <c r="KH27" s="71"/>
      <c r="KI27" s="71"/>
      <c r="KJ27" s="71"/>
      <c r="KK27" s="71"/>
      <c r="KL27" s="71"/>
      <c r="KM27" s="71"/>
      <c r="KN27" s="71"/>
      <c r="KO27" s="71"/>
      <c r="KP27" s="71"/>
      <c r="KQ27" s="71"/>
      <c r="KR27" s="71"/>
      <c r="KS27" s="71"/>
      <c r="KT27" s="71"/>
      <c r="KU27" s="71"/>
      <c r="KV27" s="72"/>
      <c r="KW27" s="70"/>
      <c r="KX27" s="71"/>
      <c r="KY27" s="71"/>
      <c r="KZ27" s="71"/>
      <c r="LA27" s="71"/>
      <c r="LB27" s="71"/>
      <c r="LC27" s="71"/>
      <c r="LD27" s="71"/>
      <c r="LE27" s="71"/>
      <c r="LF27" s="71"/>
      <c r="LG27" s="71"/>
      <c r="LH27" s="71"/>
      <c r="LI27" s="71"/>
      <c r="LJ27" s="71"/>
      <c r="LK27" s="71"/>
      <c r="LL27" s="71"/>
      <c r="LM27" s="71"/>
      <c r="LN27" s="71"/>
      <c r="LO27" s="71"/>
      <c r="LP27" s="71"/>
      <c r="LQ27" s="71"/>
      <c r="LR27" s="71"/>
      <c r="LS27" s="71"/>
      <c r="LT27" s="71"/>
      <c r="LU27" s="71"/>
      <c r="LV27" s="71"/>
      <c r="LW27" s="71"/>
      <c r="LX27" s="71"/>
      <c r="LY27" s="71"/>
      <c r="LZ27" s="72"/>
      <c r="MA27" s="70"/>
      <c r="MB27" s="71"/>
      <c r="MC27" s="71"/>
      <c r="MD27" s="71"/>
      <c r="ME27" s="71"/>
      <c r="MF27" s="71"/>
      <c r="MG27" s="71"/>
      <c r="MH27" s="71"/>
      <c r="MI27" s="71"/>
      <c r="MJ27" s="71"/>
      <c r="MK27" s="71"/>
      <c r="ML27" s="71"/>
      <c r="MM27" s="71"/>
      <c r="MN27" s="71"/>
      <c r="MO27" s="71"/>
      <c r="MP27" s="71"/>
      <c r="MQ27" s="71"/>
      <c r="MR27" s="71"/>
      <c r="MS27" s="71"/>
      <c r="MT27" s="71"/>
      <c r="MU27" s="71"/>
      <c r="MV27" s="71"/>
      <c r="MW27" s="71"/>
      <c r="MX27" s="71"/>
      <c r="MY27" s="71"/>
      <c r="MZ27" s="71"/>
      <c r="NA27" s="71"/>
      <c r="NB27" s="71"/>
      <c r="NC27" s="71"/>
      <c r="ND27" s="71"/>
      <c r="NE27" s="72"/>
    </row>
    <row r="28" spans="1:369" ht="15.75" thickBot="1" x14ac:dyDescent="0.3">
      <c r="A28" s="56"/>
      <c r="B28" s="73"/>
      <c r="C28" s="74"/>
      <c r="D28" s="74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7"/>
      <c r="AJ28" s="75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7"/>
      <c r="BL28" s="75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7"/>
      <c r="CQ28" s="75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7"/>
      <c r="DU28" s="75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  <c r="ER28" s="76"/>
      <c r="ES28" s="76"/>
      <c r="ET28" s="76"/>
      <c r="EU28" s="76"/>
      <c r="EV28" s="76"/>
      <c r="EW28" s="76"/>
      <c r="EX28" s="76"/>
      <c r="EY28" s="77"/>
      <c r="EZ28" s="75"/>
      <c r="FA28" s="76"/>
      <c r="FB28" s="76"/>
      <c r="FC28" s="76"/>
      <c r="FD28" s="76"/>
      <c r="FE28" s="76"/>
      <c r="FF28" s="76"/>
      <c r="FG28" s="76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7"/>
      <c r="GD28" s="75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7"/>
      <c r="HI28" s="75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7"/>
      <c r="IN28" s="75"/>
      <c r="IO28" s="76"/>
      <c r="IP28" s="76"/>
      <c r="IQ28" s="76"/>
      <c r="IR28" s="76"/>
      <c r="IS28" s="76"/>
      <c r="IT28" s="76"/>
      <c r="IU28" s="76"/>
      <c r="IV28" s="76"/>
      <c r="IW28" s="76"/>
      <c r="IX28" s="76"/>
      <c r="IY28" s="76"/>
      <c r="IZ28" s="76"/>
      <c r="JA28" s="76"/>
      <c r="JB28" s="76"/>
      <c r="JC28" s="76"/>
      <c r="JD28" s="76"/>
      <c r="JE28" s="76"/>
      <c r="JF28" s="76"/>
      <c r="JG28" s="76"/>
      <c r="JH28" s="76"/>
      <c r="JI28" s="76"/>
      <c r="JJ28" s="76"/>
      <c r="JK28" s="76"/>
      <c r="JL28" s="76"/>
      <c r="JM28" s="76"/>
      <c r="JN28" s="76"/>
      <c r="JO28" s="76"/>
      <c r="JP28" s="76"/>
      <c r="JQ28" s="77"/>
      <c r="JR28" s="75"/>
      <c r="JS28" s="76"/>
      <c r="JT28" s="76"/>
      <c r="JU28" s="76"/>
      <c r="JV28" s="76"/>
      <c r="JW28" s="76"/>
      <c r="JX28" s="76"/>
      <c r="JY28" s="76"/>
      <c r="JZ28" s="76"/>
      <c r="KA28" s="76"/>
      <c r="KB28" s="76"/>
      <c r="KC28" s="76"/>
      <c r="KD28" s="76"/>
      <c r="KE28" s="76"/>
      <c r="KF28" s="76"/>
      <c r="KG28" s="76"/>
      <c r="KH28" s="76"/>
      <c r="KI28" s="76"/>
      <c r="KJ28" s="76"/>
      <c r="KK28" s="76"/>
      <c r="KL28" s="76"/>
      <c r="KM28" s="76"/>
      <c r="KN28" s="76"/>
      <c r="KO28" s="76"/>
      <c r="KP28" s="76"/>
      <c r="KQ28" s="76"/>
      <c r="KR28" s="76"/>
      <c r="KS28" s="76"/>
      <c r="KT28" s="76"/>
      <c r="KU28" s="76"/>
      <c r="KV28" s="77"/>
      <c r="KW28" s="75"/>
      <c r="KX28" s="76"/>
      <c r="KY28" s="76"/>
      <c r="KZ28" s="76"/>
      <c r="LA28" s="76"/>
      <c r="LB28" s="76"/>
      <c r="LC28" s="76"/>
      <c r="LD28" s="76"/>
      <c r="LE28" s="76"/>
      <c r="LF28" s="76"/>
      <c r="LG28" s="76"/>
      <c r="LH28" s="76"/>
      <c r="LI28" s="76"/>
      <c r="LJ28" s="76"/>
      <c r="LK28" s="76"/>
      <c r="LL28" s="76"/>
      <c r="LM28" s="76"/>
      <c r="LN28" s="76"/>
      <c r="LO28" s="76"/>
      <c r="LP28" s="76"/>
      <c r="LQ28" s="76"/>
      <c r="LR28" s="76"/>
      <c r="LS28" s="76"/>
      <c r="LT28" s="76"/>
      <c r="LU28" s="76"/>
      <c r="LV28" s="76"/>
      <c r="LW28" s="76"/>
      <c r="LX28" s="76"/>
      <c r="LY28" s="76"/>
      <c r="LZ28" s="77"/>
      <c r="MA28" s="75"/>
      <c r="MB28" s="76"/>
      <c r="MC28" s="76"/>
      <c r="MD28" s="76"/>
      <c r="ME28" s="76"/>
      <c r="MF28" s="76"/>
      <c r="MG28" s="76"/>
      <c r="MH28" s="76"/>
      <c r="MI28" s="76"/>
      <c r="MJ28" s="76"/>
      <c r="MK28" s="76"/>
      <c r="ML28" s="76"/>
      <c r="MM28" s="76"/>
      <c r="MN28" s="76"/>
      <c r="MO28" s="76"/>
      <c r="MP28" s="76"/>
      <c r="MQ28" s="76"/>
      <c r="MR28" s="76"/>
      <c r="MS28" s="76"/>
      <c r="MT28" s="76"/>
      <c r="MU28" s="76"/>
      <c r="MV28" s="76"/>
      <c r="MW28" s="76"/>
      <c r="MX28" s="76"/>
      <c r="MY28" s="76"/>
      <c r="MZ28" s="76"/>
      <c r="NA28" s="76"/>
      <c r="NB28" s="76"/>
      <c r="NC28" s="76"/>
      <c r="ND28" s="76"/>
      <c r="NE28" s="77"/>
    </row>
    <row r="29" spans="1:369" x14ac:dyDescent="0.25"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  <c r="IU29" s="50"/>
      <c r="IV29" s="50"/>
      <c r="IW29" s="50"/>
      <c r="IX29" s="50"/>
      <c r="IY29" s="50"/>
      <c r="IZ29" s="50"/>
      <c r="JA29" s="50"/>
      <c r="JB29" s="50"/>
      <c r="JC29" s="50"/>
      <c r="JD29" s="50"/>
      <c r="JE29" s="50"/>
      <c r="JF29" s="50"/>
      <c r="JG29" s="50"/>
      <c r="JH29" s="50"/>
      <c r="JI29" s="50"/>
      <c r="JJ29" s="50"/>
      <c r="JK29" s="50"/>
      <c r="JL29" s="50"/>
      <c r="JM29" s="50"/>
      <c r="JN29" s="50"/>
      <c r="JO29" s="50"/>
      <c r="JP29" s="50"/>
      <c r="JQ29" s="50"/>
      <c r="JR29" s="50"/>
      <c r="JS29" s="50"/>
      <c r="JT29" s="50"/>
      <c r="JU29" s="50"/>
      <c r="JV29" s="50"/>
      <c r="JW29" s="50"/>
      <c r="JX29" s="50"/>
      <c r="JY29" s="50"/>
      <c r="JZ29" s="50"/>
      <c r="KA29" s="50"/>
      <c r="KB29" s="50"/>
      <c r="KC29" s="50"/>
      <c r="KD29" s="50"/>
      <c r="KE29" s="50"/>
      <c r="KF29" s="50"/>
      <c r="KG29" s="50"/>
      <c r="KH29" s="50"/>
      <c r="KI29" s="50"/>
      <c r="KJ29" s="50"/>
      <c r="KK29" s="50"/>
      <c r="KL29" s="50"/>
      <c r="KM29" s="50"/>
      <c r="KN29" s="50"/>
      <c r="KO29" s="50"/>
      <c r="KP29" s="50"/>
      <c r="KQ29" s="50"/>
      <c r="KR29" s="50"/>
      <c r="KS29" s="50"/>
      <c r="KT29" s="50"/>
      <c r="KU29" s="50"/>
      <c r="KV29" s="50"/>
      <c r="KW29" s="50"/>
      <c r="KX29" s="50"/>
      <c r="KY29" s="50"/>
      <c r="KZ29" s="50"/>
      <c r="LA29" s="50"/>
      <c r="LB29" s="50"/>
      <c r="LC29" s="50"/>
      <c r="LD29" s="50"/>
      <c r="LE29" s="50"/>
      <c r="LF29" s="50"/>
      <c r="LG29" s="50"/>
      <c r="LH29" s="50"/>
      <c r="LI29" s="50"/>
      <c r="LJ29" s="50"/>
      <c r="LK29" s="50"/>
      <c r="LL29" s="50"/>
      <c r="LM29" s="50"/>
      <c r="LN29" s="50"/>
      <c r="LO29" s="50"/>
      <c r="LP29" s="50"/>
      <c r="LQ29" s="50"/>
      <c r="LR29" s="50"/>
      <c r="LS29" s="50"/>
      <c r="LT29" s="50"/>
      <c r="LU29" s="50"/>
      <c r="LV29" s="50"/>
      <c r="LW29" s="50"/>
      <c r="LX29" s="50"/>
      <c r="LY29" s="50"/>
      <c r="LZ29" s="50"/>
      <c r="MA29" s="50"/>
      <c r="MB29" s="50"/>
      <c r="MC29" s="50"/>
      <c r="MD29" s="50"/>
      <c r="ME29" s="50"/>
      <c r="MF29" s="50"/>
      <c r="MG29" s="50"/>
      <c r="MH29" s="50"/>
      <c r="MI29" s="50"/>
      <c r="MJ29" s="50"/>
      <c r="MK29" s="50"/>
      <c r="ML29" s="50"/>
      <c r="MM29" s="50"/>
      <c r="MN29" s="50"/>
      <c r="MO29" s="50"/>
      <c r="MP29" s="50"/>
      <c r="MQ29" s="50"/>
      <c r="MR29" s="50"/>
      <c r="MS29" s="50"/>
      <c r="MT29" s="50"/>
      <c r="MU29" s="50"/>
      <c r="MV29" s="50"/>
      <c r="MW29" s="50"/>
      <c r="MX29" s="50"/>
      <c r="MY29" s="50"/>
      <c r="MZ29" s="50"/>
      <c r="NA29" s="50"/>
      <c r="NB29" s="50"/>
      <c r="NC29" s="50"/>
      <c r="ND29" s="50"/>
      <c r="NE29" s="50"/>
    </row>
    <row r="30" spans="1:369" x14ac:dyDescent="0.25">
      <c r="A30" s="78" t="s">
        <v>91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  <c r="IV30" s="50"/>
      <c r="IW30" s="50"/>
      <c r="IX30" s="50"/>
      <c r="IY30" s="50"/>
      <c r="IZ30" s="50"/>
      <c r="JA30" s="50"/>
      <c r="JB30" s="50"/>
      <c r="JC30" s="50"/>
      <c r="JD30" s="50"/>
      <c r="JE30" s="50"/>
      <c r="JF30" s="50"/>
      <c r="JG30" s="50"/>
      <c r="JH30" s="50"/>
      <c r="JI30" s="50"/>
      <c r="JJ30" s="50"/>
      <c r="JK30" s="50"/>
      <c r="JL30" s="50"/>
      <c r="JM30" s="50"/>
      <c r="JN30" s="50"/>
      <c r="JO30" s="50"/>
      <c r="JP30" s="50"/>
      <c r="JQ30" s="50"/>
      <c r="JR30" s="50"/>
      <c r="JS30" s="50"/>
      <c r="JT30" s="50"/>
      <c r="JU30" s="50"/>
      <c r="JV30" s="50"/>
      <c r="JW30" s="50"/>
      <c r="JX30" s="50"/>
      <c r="JY30" s="50"/>
      <c r="JZ30" s="50"/>
      <c r="KA30" s="50"/>
      <c r="KB30" s="50"/>
      <c r="KC30" s="50"/>
      <c r="KD30" s="50"/>
      <c r="KE30" s="50"/>
      <c r="KF30" s="50"/>
      <c r="KG30" s="50"/>
      <c r="KH30" s="50"/>
      <c r="KI30" s="50"/>
      <c r="KJ30" s="50"/>
      <c r="KK30" s="50"/>
      <c r="KL30" s="50"/>
      <c r="KM30" s="50"/>
      <c r="KN30" s="50"/>
      <c r="KO30" s="50"/>
      <c r="KP30" s="50"/>
      <c r="KQ30" s="50"/>
      <c r="KR30" s="50"/>
      <c r="KS30" s="50"/>
      <c r="KT30" s="50"/>
      <c r="KU30" s="50"/>
      <c r="KV30" s="50"/>
      <c r="KW30" s="50"/>
      <c r="KX30" s="50"/>
      <c r="KY30" s="50"/>
      <c r="KZ30" s="50"/>
      <c r="LA30" s="50"/>
      <c r="LB30" s="50"/>
      <c r="LC30" s="50"/>
      <c r="LD30" s="50"/>
      <c r="LE30" s="50"/>
      <c r="LF30" s="50"/>
      <c r="LG30" s="50"/>
      <c r="LH30" s="50"/>
      <c r="LI30" s="50"/>
      <c r="LJ30" s="50"/>
      <c r="LK30" s="50"/>
      <c r="LL30" s="50"/>
      <c r="LM30" s="50"/>
      <c r="LN30" s="50"/>
      <c r="LO30" s="50"/>
      <c r="LP30" s="50"/>
      <c r="LQ30" s="50"/>
      <c r="LR30" s="50"/>
      <c r="LS30" s="50"/>
      <c r="LT30" s="50"/>
      <c r="LU30" s="50"/>
      <c r="LV30" s="50"/>
      <c r="LW30" s="50"/>
      <c r="LX30" s="50"/>
      <c r="LY30" s="50"/>
      <c r="LZ30" s="50"/>
      <c r="MA30" s="50"/>
      <c r="MB30" s="50"/>
      <c r="MC30" s="50"/>
      <c r="MD30" s="50"/>
      <c r="ME30" s="50"/>
      <c r="MF30" s="50"/>
      <c r="MG30" s="50"/>
      <c r="MH30" s="50"/>
      <c r="MI30" s="50"/>
      <c r="MJ30" s="50"/>
      <c r="MK30" s="50"/>
      <c r="ML30" s="50"/>
      <c r="MM30" s="50"/>
      <c r="MN30" s="50"/>
      <c r="MO30" s="50"/>
      <c r="MP30" s="50"/>
      <c r="MQ30" s="50"/>
      <c r="MR30" s="50"/>
      <c r="MS30" s="50"/>
      <c r="MT30" s="50"/>
      <c r="MU30" s="50"/>
      <c r="MV30" s="50"/>
      <c r="MW30" s="50"/>
      <c r="MX30" s="50"/>
      <c r="MY30" s="50"/>
      <c r="MZ30" s="50"/>
      <c r="NA30" s="50"/>
      <c r="NB30" s="50"/>
      <c r="NC30" s="50"/>
      <c r="ND30" s="50"/>
      <c r="NE30" s="50"/>
    </row>
  </sheetData>
  <mergeCells count="18">
    <mergeCell ref="IN4:JQ4"/>
    <mergeCell ref="JR4:KV4"/>
    <mergeCell ref="A2:NE2"/>
    <mergeCell ref="A3:A5"/>
    <mergeCell ref="B3:B5"/>
    <mergeCell ref="C3:C5"/>
    <mergeCell ref="D3:D5"/>
    <mergeCell ref="E3:NE3"/>
    <mergeCell ref="E4:AI4"/>
    <mergeCell ref="AJ4:BK4"/>
    <mergeCell ref="BL4:CP4"/>
    <mergeCell ref="CQ4:DT4"/>
    <mergeCell ref="KW4:LZ4"/>
    <mergeCell ref="MA4:NE4"/>
    <mergeCell ref="DU4:EY4"/>
    <mergeCell ref="EZ4:GC4"/>
    <mergeCell ref="GD4:HH4"/>
    <mergeCell ref="HI4:IM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60CC-A99A-4A47-958B-AA3E2722DF1C}">
  <sheetPr>
    <tabColor theme="4" tint="0.79998168889431442"/>
  </sheetPr>
  <dimension ref="B1:H8"/>
  <sheetViews>
    <sheetView workbookViewId="0">
      <selection activeCell="L153" sqref="L153"/>
    </sheetView>
  </sheetViews>
  <sheetFormatPr defaultColWidth="9.140625" defaultRowHeight="15.75" x14ac:dyDescent="0.25"/>
  <cols>
    <col min="1" max="1" width="2.7109375" style="26" customWidth="1"/>
    <col min="2" max="2" width="5" style="26" customWidth="1"/>
    <col min="3" max="3" width="21.85546875" style="26" customWidth="1"/>
    <col min="4" max="4" width="9.5703125" style="26" customWidth="1"/>
    <col min="5" max="5" width="27.7109375" style="26" customWidth="1"/>
    <col min="6" max="6" width="46.5703125" style="26" customWidth="1"/>
    <col min="7" max="7" width="18.7109375" style="26" customWidth="1"/>
    <col min="8" max="8" width="16.7109375" style="26" customWidth="1"/>
    <col min="9" max="16384" width="9.140625" style="26"/>
  </cols>
  <sheetData>
    <row r="1" spans="2:8" x14ac:dyDescent="0.25">
      <c r="B1" s="216" t="s">
        <v>76</v>
      </c>
      <c r="C1" s="216"/>
      <c r="D1" s="216"/>
      <c r="E1" s="216"/>
      <c r="F1" s="216"/>
      <c r="G1" s="216"/>
      <c r="H1" s="216"/>
    </row>
    <row r="3" spans="2:8" ht="47.25" x14ac:dyDescent="0.25">
      <c r="B3" s="25" t="s">
        <v>10</v>
      </c>
      <c r="C3" s="25" t="s">
        <v>70</v>
      </c>
      <c r="D3" s="25" t="s">
        <v>71</v>
      </c>
      <c r="E3" s="25" t="s">
        <v>72</v>
      </c>
      <c r="F3" s="25" t="s">
        <v>73</v>
      </c>
      <c r="G3" s="25" t="s">
        <v>74</v>
      </c>
      <c r="H3" s="25" t="s">
        <v>75</v>
      </c>
    </row>
    <row r="4" spans="2:8" x14ac:dyDescent="0.25">
      <c r="B4" s="25"/>
      <c r="C4" s="25"/>
      <c r="D4" s="25"/>
      <c r="E4" s="25"/>
      <c r="F4" s="25"/>
      <c r="G4" s="25"/>
      <c r="H4" s="25"/>
    </row>
    <row r="5" spans="2:8" x14ac:dyDescent="0.25">
      <c r="B5" s="25"/>
      <c r="C5" s="25"/>
      <c r="D5" s="25"/>
      <c r="E5" s="25"/>
      <c r="F5" s="25"/>
      <c r="G5" s="25"/>
      <c r="H5" s="25"/>
    </row>
    <row r="6" spans="2:8" x14ac:dyDescent="0.25">
      <c r="B6" s="25"/>
      <c r="C6" s="25"/>
      <c r="D6" s="25"/>
      <c r="E6" s="25"/>
      <c r="F6" s="25"/>
      <c r="G6" s="25"/>
      <c r="H6" s="25"/>
    </row>
    <row r="7" spans="2:8" x14ac:dyDescent="0.25">
      <c r="B7" s="25"/>
      <c r="C7" s="25"/>
      <c r="D7" s="25"/>
      <c r="E7" s="25"/>
      <c r="F7" s="25"/>
      <c r="G7" s="25"/>
      <c r="H7" s="25"/>
    </row>
    <row r="8" spans="2:8" x14ac:dyDescent="0.25">
      <c r="B8" s="25"/>
      <c r="C8" s="25"/>
      <c r="D8" s="25"/>
      <c r="E8" s="25"/>
      <c r="F8" s="25"/>
      <c r="G8" s="25"/>
      <c r="H8" s="25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Форма КП</vt:lpstr>
      <vt:lpstr>ЛСР №1</vt:lpstr>
      <vt:lpstr>Ведомость ДМ</vt:lpstr>
      <vt:lpstr>ГПР</vt:lpstr>
      <vt:lpstr>Замечания-предложения к РД</vt:lpstr>
      <vt:lpstr>'Ведомость ДМ'!Область_печати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Шушунов Сергей Сергеевич</dc:creator>
  <cp:lastModifiedBy>Шушунов Сергей Сергеевич</cp:lastModifiedBy>
  <cp:lastPrinted>2025-09-25T00:46:21Z</cp:lastPrinted>
  <dcterms:created xsi:type="dcterms:W3CDTF">2015-06-05T18:19:34Z</dcterms:created>
  <dcterms:modified xsi:type="dcterms:W3CDTF">2025-10-02T05:22:46Z</dcterms:modified>
</cp:coreProperties>
</file>